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s3i6htdz3af2ygx0s+QBfw4SmmGb3gitjAdxQ6teJxZnUkpKEVad4OoISJ1XBxjszhhcNwIgQvH2F8tCo7rHQ==" workbookSaltValue="Y3ICy61jYCmX0ZnCtLo7+w=="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<sst xmlns="http://schemas.openxmlformats.org/spreadsheetml/2006/main" xmlns:r="http://schemas.openxmlformats.org/officeDocument/2006/relationships" count="116" uniqueCount="116">
  <si>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</si>
  <si>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</si>
  <si>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</si>
  <si>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</si>
  <si>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</si>
  <si>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</si>
  <si>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</si>
  <si>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</si>
  <si>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</si>
  <si>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</si>
  <si>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</si>
  <si>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</si>
  <si>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</si>
  <si>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</si>
  <si>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</si>
  <si>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</si>
  <si>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</si>
  <si>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</si>
  <si>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</si>
  <si>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</si>
  <si>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</si>
  <si>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</si>
  <si>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</si>
  <si>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</si>
  <si>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</si>
  <si>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</si>
  <si>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</si>
  <si>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</si>
  <si>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</si>
  <si>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</si>
  <si>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</si>
  <si>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</si>
  <si>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</si>
  <si>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</si>
  <si>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</si>
  <si>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</si>
  <si>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</si>
  <si>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</si>
  <si>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</si>
  <si>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</si>
  <si>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</si>
  <si>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</si>
  <si>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</si>
  <si>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</si>
  <si>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</si>
  <si>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</si>
  <si>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</si>
  <si>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</si>
  <si>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</si>
  <si>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</si>
  <si>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</si>
  <si>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</si>
  <si>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</si>
  <si>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</si>
  <si>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</si>
  <si>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</si>
  <si>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</si>
  <si>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</si>
  <si>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</si>
  <si>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</si>
  <si>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</si>
  <si>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</si>
  <si>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</si>
  <si>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</si>
  <si>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</si>
  <si>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</si>
  <si>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</si>
  <si>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</si>
  <si>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</si>
  <si>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</si>
  <si>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</si>
  <si>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</si>
  <si>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</si>
  <si>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</si>
  <si>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</si>
  <si>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</si>
  <si>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</si>
  <si>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</si>
  <si>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</si>
  <si>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</si>
  <si>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</si>
  <si>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</si>
  <si>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</si>
  <si>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</si>
  <si>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</si>
  <si>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</si>
  <si>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</si>
  <si>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</si>
  <si>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</si>
  <si>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</si>
  <si>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</si>
  <si>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</si>
  <si>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</si>
  <si>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</si>
  <si>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</si>
  <si>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</si>
  <si>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和歌山県　九度山町</t>
  </si>
  <si>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</si>
  <si>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</si>
  <si>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</si>
  <si>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</si>
  <si>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</si>
  <si>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</si>
  <si>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</si>
  <si>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</si>
  <si>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</si>
  <si>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</si>
  <si>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</si>
  <si>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</si>
  <si>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</si>
  <si>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</si>
  <si>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</si>
  <si>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</si>
  <si>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九度山町の公共下水道事業は、①収益的収支比率は、平成29年度まで改善傾向にありましたが、平成30年度以降は段階的に悪化傾向にあります。また、⑧水洗化率は類似団体並みですが、汚水処理経費については⑥汚水処理原価が高く、かつ、⑤経費回収率も100%を下回っており、不足分は一般会計からの繰入金で賄っているのが現状です。
　さらに、令和3年度も和歌山県の紀の川流域下水道維持管理負担金の汚水処理単価が一時的に増額されており、ますます一般会計への依存度が増加する状況にあります。
　なお、④企業債残高対事業規模比率から分かるように事業については着々と整備が完了し、近年大幅に減少してきています。</t>
  </si>
  <si>
    <t>　九度山町の公共下水道は、平成2年度から汚水管渠を整備し、現在のところ耐用年数を超える管渠は存在しませんが、マンホールポンプや水位計の更新についてはストックマネジメント計画に基づき、計画的に更新していきます。</t>
  </si>
  <si>
    <t>　今後、人口減少及び少子高齢化により、経営状況が厳しくなることが予想されますので、令和5年度から実施する法適用化に伴い、経営戦略の改訂を行い、下水使用料の増額を前向きに検討していきます。</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</si>
</sst>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0.16</c:v>
                </c:pt>
                <c:pt idx="1">
                  <c:v>0.13</c:v>
                </c:pt>
                <c:pt idx="2">
                  <c:v>0.15</c:v>
                </c:pt>
                <c:pt idx="3">
                  <c:v>1.65</c:v>
                </c:pt>
                <c:pt idx="4">
                  <c:v>0.14000000000000001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53.5</c:v>
                </c:pt>
                <c:pt idx="1">
                  <c:v>52.58</c:v>
                </c:pt>
                <c:pt idx="2">
                  <c:v>50.94</c:v>
                </c:pt>
                <c:pt idx="3">
                  <c:v>50.53</c:v>
                </c:pt>
                <c:pt idx="4">
                  <c:v>51.42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84.21</c:v>
                </c:pt>
                <c:pt idx="1">
                  <c:v>83.72</c:v>
                </c:pt>
                <c:pt idx="2">
                  <c:v>85.17</c:v>
                </c:pt>
                <c:pt idx="3">
                  <c:v>84.95</c:v>
                </c:pt>
                <c:pt idx="4">
                  <c:v>85.14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83.51</c:v>
                </c:pt>
                <c:pt idx="1">
                  <c:v>83.02</c:v>
                </c:pt>
                <c:pt idx="2">
                  <c:v>82.55</c:v>
                </c:pt>
                <c:pt idx="3">
                  <c:v>82.08</c:v>
                </c:pt>
                <c:pt idx="4">
                  <c:v>81.34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91.3</c:v>
                </c:pt>
                <c:pt idx="1">
                  <c:v>90.39</c:v>
                </c:pt>
                <c:pt idx="2">
                  <c:v>84.37</c:v>
                </c:pt>
                <c:pt idx="3">
                  <c:v>72.66</c:v>
                </c:pt>
                <c:pt idx="4">
                  <c:v>70.83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1646.37</c:v>
                </c:pt>
                <c:pt idx="1">
                  <c:v>1467.16</c:v>
                </c:pt>
                <c:pt idx="2">
                  <c:v>536.92999999999995</c:v>
                </c:pt>
                <c:pt idx="3">
                  <c:v>469.6</c:v>
                </c:pt>
                <c:pt idx="4">
                  <c:v>414.37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966.33</c:v>
                </c:pt>
                <c:pt idx="1">
                  <c:v>958.81</c:v>
                </c:pt>
                <c:pt idx="2">
                  <c:v>1001.3</c:v>
                </c:pt>
                <c:pt idx="3">
                  <c:v>1050.51</c:v>
                </c:pt>
                <c:pt idx="4">
                  <c:v>1102.01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59.99</c:v>
                </c:pt>
                <c:pt idx="1">
                  <c:v>83.25</c:v>
                </c:pt>
                <c:pt idx="2">
                  <c:v>81.77</c:v>
                </c:pt>
                <c:pt idx="3">
                  <c:v>71.319999999999993</c:v>
                </c:pt>
                <c:pt idx="4">
                  <c:v>73.73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81.739999999999995</c:v>
                </c:pt>
                <c:pt idx="1">
                  <c:v>82.88</c:v>
                </c:pt>
                <c:pt idx="2">
                  <c:v>81.88</c:v>
                </c:pt>
                <c:pt idx="3">
                  <c:v>82.65</c:v>
                </c:pt>
                <c:pt idx="4">
                  <c:v>82.55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267.55</c:v>
                </c:pt>
                <c:pt idx="1">
                  <c:v>194.82</c:v>
                </c:pt>
                <c:pt idx="2">
                  <c:v>197.9</c:v>
                </c:pt>
                <c:pt idx="3">
                  <c:v>226.96</c:v>
                </c:pt>
                <c:pt idx="4">
                  <c:v>220.38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194.31</c:v>
                </c:pt>
                <c:pt idx="1">
                  <c:v>190.99</c:v>
                </c:pt>
                <c:pt idx="2">
                  <c:v>187.55</c:v>
                </c:pt>
                <c:pt idx="3">
                  <c:v>186.3</c:v>
                </c:pt>
                <c:pt idx="4">
                  <c:v>188.38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election activeCell="BE5" sqref="BE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和歌山県　九度山町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0" t="str">
        <f>データ!$M$6</f>
        <v>非設置</v>
      </c>
      <c r="AE8" s="20"/>
      <c r="AF8" s="20"/>
      <c r="AG8" s="20"/>
      <c r="AH8" s="20"/>
      <c r="AI8" s="20"/>
      <c r="AJ8" s="20"/>
      <c r="AK8" s="3"/>
      <c r="AL8" s="21">
        <f>データ!S6</f>
        <v>3981</v>
      </c>
      <c r="AM8" s="21"/>
      <c r="AN8" s="21"/>
      <c r="AO8" s="21"/>
      <c r="AP8" s="21"/>
      <c r="AQ8" s="21"/>
      <c r="AR8" s="21"/>
      <c r="AS8" s="21"/>
      <c r="AT8" s="7">
        <f>データ!T6</f>
        <v>44.15</v>
      </c>
      <c r="AU8" s="7"/>
      <c r="AV8" s="7"/>
      <c r="AW8" s="7"/>
      <c r="AX8" s="7"/>
      <c r="AY8" s="7"/>
      <c r="AZ8" s="7"/>
      <c r="BA8" s="7"/>
      <c r="BB8" s="7">
        <f>データ!U6</f>
        <v>90.17</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69.97</v>
      </c>
      <c r="Q10" s="7"/>
      <c r="R10" s="7"/>
      <c r="S10" s="7"/>
      <c r="T10" s="7"/>
      <c r="U10" s="7"/>
      <c r="V10" s="7"/>
      <c r="W10" s="7">
        <f>データ!Q6</f>
        <v>91.71</v>
      </c>
      <c r="X10" s="7"/>
      <c r="Y10" s="7"/>
      <c r="Z10" s="7"/>
      <c r="AA10" s="7"/>
      <c r="AB10" s="7"/>
      <c r="AC10" s="7"/>
      <c r="AD10" s="21">
        <f>データ!R6</f>
        <v>3000</v>
      </c>
      <c r="AE10" s="21"/>
      <c r="AF10" s="21"/>
      <c r="AG10" s="21"/>
      <c r="AH10" s="21"/>
      <c r="AI10" s="21"/>
      <c r="AJ10" s="21"/>
      <c r="AK10" s="2"/>
      <c r="AL10" s="21">
        <f>データ!V6</f>
        <v>2745</v>
      </c>
      <c r="AM10" s="21"/>
      <c r="AN10" s="21"/>
      <c r="AO10" s="21"/>
      <c r="AP10" s="21"/>
      <c r="AQ10" s="21"/>
      <c r="AR10" s="21"/>
      <c r="AS10" s="21"/>
      <c r="AT10" s="7">
        <f>データ!W6</f>
        <v>0.89</v>
      </c>
      <c r="AU10" s="7"/>
      <c r="AV10" s="7"/>
      <c r="AW10" s="7"/>
      <c r="AX10" s="7"/>
      <c r="AY10" s="7"/>
      <c r="AZ10" s="7"/>
      <c r="BA10" s="7"/>
      <c r="BB10" s="7">
        <f>データ!X6</f>
        <v>3084.27</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48</v>
      </c>
      <c r="F85" s="12" t="s">
        <v>49</v>
      </c>
      <c r="G85" s="12" t="s">
        <v>50</v>
      </c>
      <c r="H85" s="12" t="s">
        <v>43</v>
      </c>
      <c r="I85" s="12" t="s">
        <v>9</v>
      </c>
      <c r="J85" s="12" t="s">
        <v>51</v>
      </c>
      <c r="K85" s="12" t="s">
        <v>52</v>
      </c>
      <c r="L85" s="12" t="s">
        <v>34</v>
      </c>
      <c r="M85" s="12" t="s">
        <v>37</v>
      </c>
      <c r="N85" s="12" t="s">
        <v>53</v>
      </c>
      <c r="O85" s="12" t="s">
        <v>55</v>
      </c>
    </row>
    <row r="86" spans="1:78" hidden="1">
      <c r="B86" s="12"/>
      <c r="C86" s="12"/>
      <c r="D86" s="12"/>
      <c r="E86" s="12" t="str">
        <f>データ!AI6</f>
        <v/>
      </c>
      <c r="F86" s="12" t="s">
        <v>40</v>
      </c>
      <c r="G86" s="12" t="s">
        <v>40</v>
      </c>
      <c r="H86" s="12" t="str">
        <f>データ!BP6</f>
        <v>【669.11】</v>
      </c>
      <c r="I86" s="12" t="str">
        <f>データ!CA6</f>
        <v>【99.73】</v>
      </c>
      <c r="J86" s="12" t="str">
        <f>データ!CL6</f>
        <v>【134.98】</v>
      </c>
      <c r="K86" s="12" t="str">
        <f>データ!CW6</f>
        <v>【59.99】</v>
      </c>
      <c r="L86" s="12" t="str">
        <f>データ!DH6</f>
        <v>【95.72】</v>
      </c>
      <c r="M86" s="12" t="s">
        <v>40</v>
      </c>
      <c r="N86" s="12" t="s">
        <v>40</v>
      </c>
      <c r="O86" s="12" t="str">
        <f>データ!EO6</f>
        <v>【0.24】</v>
      </c>
    </row>
  </sheetData>
  <sheetProtection algorithmName="SHA-512" hashValue="aSBpgKYPn+hfsoGHD3PongsYLe/vMLT030MAtnLtD1ZNPZS7RC/u47YneLLPRORRjH95C8KFm2HQyoMkX1SJxA==" saltValue="3ijSiHiBsXF43VbuzJiz8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33</v>
      </c>
      <c r="C3" s="58" t="s">
        <v>60</v>
      </c>
      <c r="D3" s="58" t="s">
        <v>61</v>
      </c>
      <c r="E3" s="58" t="s">
        <v>4</v>
      </c>
      <c r="F3" s="58" t="s">
        <v>3</v>
      </c>
      <c r="G3" s="58" t="s">
        <v>27</v>
      </c>
      <c r="H3" s="65" t="s">
        <v>57</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62</v>
      </c>
      <c r="B4" s="59"/>
      <c r="C4" s="59"/>
      <c r="D4" s="59"/>
      <c r="E4" s="59"/>
      <c r="F4" s="59"/>
      <c r="G4" s="59"/>
      <c r="H4" s="66"/>
      <c r="I4" s="69"/>
      <c r="J4" s="69"/>
      <c r="K4" s="69"/>
      <c r="L4" s="69"/>
      <c r="M4" s="69"/>
      <c r="N4" s="69"/>
      <c r="O4" s="69"/>
      <c r="P4" s="69"/>
      <c r="Q4" s="69"/>
      <c r="R4" s="69"/>
      <c r="S4" s="69"/>
      <c r="T4" s="69"/>
      <c r="U4" s="69"/>
      <c r="V4" s="69"/>
      <c r="W4" s="69"/>
      <c r="X4" s="74"/>
      <c r="Y4" s="77" t="s">
        <v>26</v>
      </c>
      <c r="Z4" s="77"/>
      <c r="AA4" s="77"/>
      <c r="AB4" s="77"/>
      <c r="AC4" s="77"/>
      <c r="AD4" s="77"/>
      <c r="AE4" s="77"/>
      <c r="AF4" s="77"/>
      <c r="AG4" s="77"/>
      <c r="AH4" s="77"/>
      <c r="AI4" s="77"/>
      <c r="AJ4" s="77" t="s">
        <v>47</v>
      </c>
      <c r="AK4" s="77"/>
      <c r="AL4" s="77"/>
      <c r="AM4" s="77"/>
      <c r="AN4" s="77"/>
      <c r="AO4" s="77"/>
      <c r="AP4" s="77"/>
      <c r="AQ4" s="77"/>
      <c r="AR4" s="77"/>
      <c r="AS4" s="77"/>
      <c r="AT4" s="77"/>
      <c r="AU4" s="77" t="s">
        <v>29</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59</v>
      </c>
      <c r="I5" s="67" t="s">
        <v>70</v>
      </c>
      <c r="J5" s="67" t="s">
        <v>71</v>
      </c>
      <c r="K5" s="67" t="s">
        <v>72</v>
      </c>
      <c r="L5" s="67" t="s">
        <v>73</v>
      </c>
      <c r="M5" s="67" t="s">
        <v>6</v>
      </c>
      <c r="N5" s="67" t="s">
        <v>74</v>
      </c>
      <c r="O5" s="67" t="s">
        <v>75</v>
      </c>
      <c r="P5" s="67" t="s">
        <v>76</v>
      </c>
      <c r="Q5" s="67" t="s">
        <v>77</v>
      </c>
      <c r="R5" s="67" t="s">
        <v>78</v>
      </c>
      <c r="S5" s="67" t="s">
        <v>79</v>
      </c>
      <c r="T5" s="67" t="s">
        <v>80</v>
      </c>
      <c r="U5" s="67" t="s">
        <v>0</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46</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5" s="55" customFormat="1">
      <c r="A6" s="56" t="s">
        <v>95</v>
      </c>
      <c r="B6" s="61">
        <f t="shared" ref="B6:X6" si="1">B7</f>
        <v>2021</v>
      </c>
      <c r="C6" s="61">
        <f t="shared" si="1"/>
        <v>303437</v>
      </c>
      <c r="D6" s="61">
        <f t="shared" si="1"/>
        <v>47</v>
      </c>
      <c r="E6" s="61">
        <f t="shared" si="1"/>
        <v>17</v>
      </c>
      <c r="F6" s="61">
        <f t="shared" si="1"/>
        <v>1</v>
      </c>
      <c r="G6" s="61">
        <f t="shared" si="1"/>
        <v>0</v>
      </c>
      <c r="H6" s="61" t="str">
        <f t="shared" si="1"/>
        <v>和歌山県　九度山町</v>
      </c>
      <c r="I6" s="61" t="str">
        <f t="shared" si="1"/>
        <v>法非適用</v>
      </c>
      <c r="J6" s="61" t="str">
        <f t="shared" si="1"/>
        <v>下水道事業</v>
      </c>
      <c r="K6" s="61" t="str">
        <f t="shared" si="1"/>
        <v>公共下水道</v>
      </c>
      <c r="L6" s="61" t="str">
        <f t="shared" si="1"/>
        <v>Cc2</v>
      </c>
      <c r="M6" s="61" t="str">
        <f t="shared" si="1"/>
        <v>非設置</v>
      </c>
      <c r="N6" s="70" t="str">
        <f t="shared" si="1"/>
        <v>-</v>
      </c>
      <c r="O6" s="70" t="str">
        <f t="shared" si="1"/>
        <v>該当数値なし</v>
      </c>
      <c r="P6" s="70">
        <f t="shared" si="1"/>
        <v>69.97</v>
      </c>
      <c r="Q6" s="70">
        <f t="shared" si="1"/>
        <v>91.71</v>
      </c>
      <c r="R6" s="70">
        <f t="shared" si="1"/>
        <v>3000</v>
      </c>
      <c r="S6" s="70">
        <f t="shared" si="1"/>
        <v>3981</v>
      </c>
      <c r="T6" s="70">
        <f t="shared" si="1"/>
        <v>44.15</v>
      </c>
      <c r="U6" s="70">
        <f t="shared" si="1"/>
        <v>90.17</v>
      </c>
      <c r="V6" s="70">
        <f t="shared" si="1"/>
        <v>2745</v>
      </c>
      <c r="W6" s="70">
        <f t="shared" si="1"/>
        <v>0.89</v>
      </c>
      <c r="X6" s="70">
        <f t="shared" si="1"/>
        <v>3084.27</v>
      </c>
      <c r="Y6" s="78">
        <f t="shared" ref="Y6:AH6" si="2">IF(Y7="",NA(),Y7)</f>
        <v>91.3</v>
      </c>
      <c r="Z6" s="78">
        <f t="shared" si="2"/>
        <v>90.39</v>
      </c>
      <c r="AA6" s="78">
        <f t="shared" si="2"/>
        <v>84.37</v>
      </c>
      <c r="AB6" s="78">
        <f t="shared" si="2"/>
        <v>72.66</v>
      </c>
      <c r="AC6" s="78">
        <f t="shared" si="2"/>
        <v>70.83</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1646.37</v>
      </c>
      <c r="BG6" s="78">
        <f t="shared" si="5"/>
        <v>1467.16</v>
      </c>
      <c r="BH6" s="78">
        <f t="shared" si="5"/>
        <v>536.92999999999995</v>
      </c>
      <c r="BI6" s="78">
        <f t="shared" si="5"/>
        <v>469.6</v>
      </c>
      <c r="BJ6" s="78">
        <f t="shared" si="5"/>
        <v>414.37</v>
      </c>
      <c r="BK6" s="78">
        <f t="shared" si="5"/>
        <v>966.33</v>
      </c>
      <c r="BL6" s="78">
        <f t="shared" si="5"/>
        <v>958.81</v>
      </c>
      <c r="BM6" s="78">
        <f t="shared" si="5"/>
        <v>1001.3</v>
      </c>
      <c r="BN6" s="78">
        <f t="shared" si="5"/>
        <v>1050.51</v>
      </c>
      <c r="BO6" s="78">
        <f t="shared" si="5"/>
        <v>1102.01</v>
      </c>
      <c r="BP6" s="70" t="str">
        <f>IF(BP7="","",IF(BP7="-","【-】","【"&amp;SUBSTITUTE(TEXT(BP7,"#,##0.00"),"-","△")&amp;"】"))</f>
        <v>【669.11】</v>
      </c>
      <c r="BQ6" s="78">
        <f t="shared" ref="BQ6:BZ6" si="6">IF(BQ7="",NA(),BQ7)</f>
        <v>59.99</v>
      </c>
      <c r="BR6" s="78">
        <f t="shared" si="6"/>
        <v>83.25</v>
      </c>
      <c r="BS6" s="78">
        <f t="shared" si="6"/>
        <v>81.77</v>
      </c>
      <c r="BT6" s="78">
        <f t="shared" si="6"/>
        <v>71.319999999999993</v>
      </c>
      <c r="BU6" s="78">
        <f t="shared" si="6"/>
        <v>73.73</v>
      </c>
      <c r="BV6" s="78">
        <f t="shared" si="6"/>
        <v>81.739999999999995</v>
      </c>
      <c r="BW6" s="78">
        <f t="shared" si="6"/>
        <v>82.88</v>
      </c>
      <c r="BX6" s="78">
        <f t="shared" si="6"/>
        <v>81.88</v>
      </c>
      <c r="BY6" s="78">
        <f t="shared" si="6"/>
        <v>82.65</v>
      </c>
      <c r="BZ6" s="78">
        <f t="shared" si="6"/>
        <v>82.55</v>
      </c>
      <c r="CA6" s="70" t="str">
        <f>IF(CA7="","",IF(CA7="-","【-】","【"&amp;SUBSTITUTE(TEXT(CA7,"#,##0.00"),"-","△")&amp;"】"))</f>
        <v>【99.73】</v>
      </c>
      <c r="CB6" s="78">
        <f t="shared" ref="CB6:CK6" si="7">IF(CB7="",NA(),CB7)</f>
        <v>267.55</v>
      </c>
      <c r="CC6" s="78">
        <f t="shared" si="7"/>
        <v>194.82</v>
      </c>
      <c r="CD6" s="78">
        <f t="shared" si="7"/>
        <v>197.9</v>
      </c>
      <c r="CE6" s="78">
        <f t="shared" si="7"/>
        <v>226.96</v>
      </c>
      <c r="CF6" s="78">
        <f t="shared" si="7"/>
        <v>220.38</v>
      </c>
      <c r="CG6" s="78">
        <f t="shared" si="7"/>
        <v>194.31</v>
      </c>
      <c r="CH6" s="78">
        <f t="shared" si="7"/>
        <v>190.99</v>
      </c>
      <c r="CI6" s="78">
        <f t="shared" si="7"/>
        <v>187.55</v>
      </c>
      <c r="CJ6" s="78">
        <f t="shared" si="7"/>
        <v>186.3</v>
      </c>
      <c r="CK6" s="78">
        <f t="shared" si="7"/>
        <v>188.38</v>
      </c>
      <c r="CL6" s="70" t="str">
        <f>IF(CL7="","",IF(CL7="-","【-】","【"&amp;SUBSTITUTE(TEXT(CL7,"#,##0.00"),"-","△")&amp;"】"))</f>
        <v>【134.98】</v>
      </c>
      <c r="CM6" s="78" t="str">
        <f t="shared" ref="CM6:CV6" si="8">IF(CM7="",NA(),CM7)</f>
        <v>-</v>
      </c>
      <c r="CN6" s="78" t="str">
        <f t="shared" si="8"/>
        <v>-</v>
      </c>
      <c r="CO6" s="78" t="str">
        <f t="shared" si="8"/>
        <v>-</v>
      </c>
      <c r="CP6" s="78" t="str">
        <f t="shared" si="8"/>
        <v>-</v>
      </c>
      <c r="CQ6" s="78" t="str">
        <f t="shared" si="8"/>
        <v>-</v>
      </c>
      <c r="CR6" s="78">
        <f t="shared" si="8"/>
        <v>53.5</v>
      </c>
      <c r="CS6" s="78">
        <f t="shared" si="8"/>
        <v>52.58</v>
      </c>
      <c r="CT6" s="78">
        <f t="shared" si="8"/>
        <v>50.94</v>
      </c>
      <c r="CU6" s="78">
        <f t="shared" si="8"/>
        <v>50.53</v>
      </c>
      <c r="CV6" s="78">
        <f t="shared" si="8"/>
        <v>51.42</v>
      </c>
      <c r="CW6" s="70" t="str">
        <f>IF(CW7="","",IF(CW7="-","【-】","【"&amp;SUBSTITUTE(TEXT(CW7,"#,##0.00"),"-","△")&amp;"】"))</f>
        <v>【59.99】</v>
      </c>
      <c r="CX6" s="78">
        <f t="shared" ref="CX6:DG6" si="9">IF(CX7="",NA(),CX7)</f>
        <v>84.21</v>
      </c>
      <c r="CY6" s="78">
        <f t="shared" si="9"/>
        <v>83.72</v>
      </c>
      <c r="CZ6" s="78">
        <f t="shared" si="9"/>
        <v>85.17</v>
      </c>
      <c r="DA6" s="78">
        <f t="shared" si="9"/>
        <v>84.95</v>
      </c>
      <c r="DB6" s="78">
        <f t="shared" si="9"/>
        <v>85.14</v>
      </c>
      <c r="DC6" s="78">
        <f t="shared" si="9"/>
        <v>83.51</v>
      </c>
      <c r="DD6" s="78">
        <f t="shared" si="9"/>
        <v>83.02</v>
      </c>
      <c r="DE6" s="78">
        <f t="shared" si="9"/>
        <v>82.55</v>
      </c>
      <c r="DF6" s="78">
        <f t="shared" si="9"/>
        <v>82.08</v>
      </c>
      <c r="DG6" s="78">
        <f t="shared" si="9"/>
        <v>81.34</v>
      </c>
      <c r="DH6" s="70" t="str">
        <f>IF(DH7="","",IF(DH7="-","【-】","【"&amp;SUBSTITUTE(TEXT(DH7,"#,##0.00"),"-","△")&amp;"】"))</f>
        <v>【95.72】</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0.16</v>
      </c>
      <c r="EK6" s="78">
        <f t="shared" si="12"/>
        <v>0.13</v>
      </c>
      <c r="EL6" s="78">
        <f t="shared" si="12"/>
        <v>0.15</v>
      </c>
      <c r="EM6" s="78">
        <f t="shared" si="12"/>
        <v>1.65</v>
      </c>
      <c r="EN6" s="78">
        <f t="shared" si="12"/>
        <v>0.14000000000000001</v>
      </c>
      <c r="EO6" s="70" t="str">
        <f>IF(EO7="","",IF(EO7="-","【-】","【"&amp;SUBSTITUTE(TEXT(EO7,"#,##0.00"),"-","△")&amp;"】"))</f>
        <v>【0.24】</v>
      </c>
    </row>
    <row r="7" spans="1:145" s="55" customFormat="1">
      <c r="A7" s="56"/>
      <c r="B7" s="62">
        <v>2021</v>
      </c>
      <c r="C7" s="62">
        <v>303437</v>
      </c>
      <c r="D7" s="62">
        <v>47</v>
      </c>
      <c r="E7" s="62">
        <v>17</v>
      </c>
      <c r="F7" s="62">
        <v>1</v>
      </c>
      <c r="G7" s="62">
        <v>0</v>
      </c>
      <c r="H7" s="62" t="s">
        <v>96</v>
      </c>
      <c r="I7" s="62" t="s">
        <v>97</v>
      </c>
      <c r="J7" s="62" t="s">
        <v>98</v>
      </c>
      <c r="K7" s="62" t="s">
        <v>99</v>
      </c>
      <c r="L7" s="62" t="s">
        <v>100</v>
      </c>
      <c r="M7" s="62" t="s">
        <v>101</v>
      </c>
      <c r="N7" s="71" t="s">
        <v>40</v>
      </c>
      <c r="O7" s="71" t="s">
        <v>102</v>
      </c>
      <c r="P7" s="71">
        <v>69.97</v>
      </c>
      <c r="Q7" s="71">
        <v>91.71</v>
      </c>
      <c r="R7" s="71">
        <v>3000</v>
      </c>
      <c r="S7" s="71">
        <v>3981</v>
      </c>
      <c r="T7" s="71">
        <v>44.15</v>
      </c>
      <c r="U7" s="71">
        <v>90.17</v>
      </c>
      <c r="V7" s="71">
        <v>2745</v>
      </c>
      <c r="W7" s="71">
        <v>0.89</v>
      </c>
      <c r="X7" s="71">
        <v>3084.27</v>
      </c>
      <c r="Y7" s="71">
        <v>91.3</v>
      </c>
      <c r="Z7" s="71">
        <v>90.39</v>
      </c>
      <c r="AA7" s="71">
        <v>84.37</v>
      </c>
      <c r="AB7" s="71">
        <v>72.66</v>
      </c>
      <c r="AC7" s="71">
        <v>70.83</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1646.37</v>
      </c>
      <c r="BG7" s="71">
        <v>1467.16</v>
      </c>
      <c r="BH7" s="71">
        <v>536.92999999999995</v>
      </c>
      <c r="BI7" s="71">
        <v>469.6</v>
      </c>
      <c r="BJ7" s="71">
        <v>414.37</v>
      </c>
      <c r="BK7" s="71">
        <v>966.33</v>
      </c>
      <c r="BL7" s="71">
        <v>958.81</v>
      </c>
      <c r="BM7" s="71">
        <v>1001.3</v>
      </c>
      <c r="BN7" s="71">
        <v>1050.51</v>
      </c>
      <c r="BO7" s="71">
        <v>1102.01</v>
      </c>
      <c r="BP7" s="71">
        <v>669.11</v>
      </c>
      <c r="BQ7" s="71">
        <v>59.99</v>
      </c>
      <c r="BR7" s="71">
        <v>83.25</v>
      </c>
      <c r="BS7" s="71">
        <v>81.77</v>
      </c>
      <c r="BT7" s="71">
        <v>71.319999999999993</v>
      </c>
      <c r="BU7" s="71">
        <v>73.73</v>
      </c>
      <c r="BV7" s="71">
        <v>81.739999999999995</v>
      </c>
      <c r="BW7" s="71">
        <v>82.88</v>
      </c>
      <c r="BX7" s="71">
        <v>81.88</v>
      </c>
      <c r="BY7" s="71">
        <v>82.65</v>
      </c>
      <c r="BZ7" s="71">
        <v>82.55</v>
      </c>
      <c r="CA7" s="71">
        <v>99.73</v>
      </c>
      <c r="CB7" s="71">
        <v>267.55</v>
      </c>
      <c r="CC7" s="71">
        <v>194.82</v>
      </c>
      <c r="CD7" s="71">
        <v>197.9</v>
      </c>
      <c r="CE7" s="71">
        <v>226.96</v>
      </c>
      <c r="CF7" s="71">
        <v>220.38</v>
      </c>
      <c r="CG7" s="71">
        <v>194.31</v>
      </c>
      <c r="CH7" s="71">
        <v>190.99</v>
      </c>
      <c r="CI7" s="71">
        <v>187.55</v>
      </c>
      <c r="CJ7" s="71">
        <v>186.3</v>
      </c>
      <c r="CK7" s="71">
        <v>188.38</v>
      </c>
      <c r="CL7" s="71">
        <v>134.97999999999999</v>
      </c>
      <c r="CM7" s="71" t="s">
        <v>40</v>
      </c>
      <c r="CN7" s="71" t="s">
        <v>40</v>
      </c>
      <c r="CO7" s="71" t="s">
        <v>40</v>
      </c>
      <c r="CP7" s="71" t="s">
        <v>40</v>
      </c>
      <c r="CQ7" s="71" t="s">
        <v>40</v>
      </c>
      <c r="CR7" s="71">
        <v>53.5</v>
      </c>
      <c r="CS7" s="71">
        <v>52.58</v>
      </c>
      <c r="CT7" s="71">
        <v>50.94</v>
      </c>
      <c r="CU7" s="71">
        <v>50.53</v>
      </c>
      <c r="CV7" s="71">
        <v>51.42</v>
      </c>
      <c r="CW7" s="71">
        <v>59.99</v>
      </c>
      <c r="CX7" s="71">
        <v>84.21</v>
      </c>
      <c r="CY7" s="71">
        <v>83.72</v>
      </c>
      <c r="CZ7" s="71">
        <v>85.17</v>
      </c>
      <c r="DA7" s="71">
        <v>84.95</v>
      </c>
      <c r="DB7" s="71">
        <v>85.14</v>
      </c>
      <c r="DC7" s="71">
        <v>83.51</v>
      </c>
      <c r="DD7" s="71">
        <v>83.02</v>
      </c>
      <c r="DE7" s="71">
        <v>82.55</v>
      </c>
      <c r="DF7" s="71">
        <v>82.08</v>
      </c>
      <c r="DG7" s="71">
        <v>81.34</v>
      </c>
      <c r="DH7" s="71">
        <v>95.72</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0.16</v>
      </c>
      <c r="EK7" s="71">
        <v>0.13</v>
      </c>
      <c r="EL7" s="71">
        <v>0.15</v>
      </c>
      <c r="EM7" s="71">
        <v>1.65</v>
      </c>
      <c r="EN7" s="71">
        <v>0.14000000000000001</v>
      </c>
      <c r="EO7" s="71">
        <v>0.24</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33</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108</v>
      </c>
    </row>
    <row r="12" spans="1:145">
      <c r="B12">
        <v>1</v>
      </c>
      <c r="C12">
        <v>1</v>
      </c>
      <c r="D12">
        <v>1</v>
      </c>
      <c r="E12">
        <v>2</v>
      </c>
      <c r="F12">
        <v>3</v>
      </c>
      <c r="G12" t="s">
        <v>109</v>
      </c>
    </row>
    <row r="13" spans="1:145">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狹間　新司</cp:lastModifiedBy>
  <dcterms:created xsi:type="dcterms:W3CDTF">2023-01-17T08:32:07Z</dcterms:created>
  <dcterms:modified xsi:type="dcterms:W3CDTF">2023-01-17T08:32:07Z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2023-01-17T08:32:07Z</vt:filetime>
  </property>
</Properties>
</file>