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K:\　下水道 （事務）\▲ 経営比較分析表　（２月上旬）　（10年保存）\令和０３年度（R5.2月回答）\"/>
    </mc:Choice>
  </mc:AlternateContent>
  <xr:revisionPtr revIDLastSave="0" documentId="13_ncr:1_{3EAF7F53-0830-4409-827C-816973DC0DAC}" xr6:coauthVersionLast="45" xr6:coauthVersionMax="45" xr10:uidLastSave="{00000000-0000-0000-0000-000000000000}"/>
  <workbookProtection workbookAlgorithmName="SHA-512" workbookHashValue="+lnFGlyR4eSEByRb46olZPxaILIPzgbj2QcGBnrW3Qb0ScMZXtD0UnpzBfqVoJv3wQnLGDui9AOtzosaXcZPsw==" workbookSaltValue="454IWEfCt3f5K/nRRFrlA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<sst xmlns="http://schemas.openxmlformats.org/spreadsheetml/2006/main" count="278" uniqueCount="116">
  <si>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</si>
  <si>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</si>
  <si>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</si>
  <si>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</si>
  <si>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</si>
  <si>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</si>
  <si>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</si>
  <si>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</si>
  <si>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</si>
  <si>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</si>
  <si>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</si>
  <si>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</si>
  <si>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</si>
  <si>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</si>
  <si>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</si>
  <si>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</si>
  <si>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</si>
  <si>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</si>
  <si>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</si>
  <si>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</si>
  <si>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</si>
  <si>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</si>
  <si>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</si>
  <si>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</si>
  <si>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</si>
  <si>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</si>
  <si>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</si>
  <si>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</si>
  <si>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</si>
  <si>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</si>
  <si>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</si>
  <si>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</si>
  <si>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</si>
  <si>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</si>
  <si>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</si>
  <si>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</si>
  <si>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</si>
  <si>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</si>
  <si>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</si>
  <si>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</si>
  <si>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</si>
  <si>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</si>
  <si>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</si>
  <si>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</si>
  <si>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</si>
  <si>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</si>
  <si>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</si>
  <si>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</si>
  <si>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</si>
  <si>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</si>
  <si>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</si>
  <si>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</si>
  <si>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</si>
  <si>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</si>
  <si>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</si>
  <si>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</si>
  <si>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</si>
  <si>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</si>
  <si>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</si>
  <si>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</si>
  <si>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</si>
  <si>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</si>
  <si>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</si>
  <si>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</si>
  <si>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</si>
  <si>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</si>
  <si>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</si>
  <si>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</si>
  <si>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</si>
  <si>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</si>
  <si>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</si>
  <si>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</si>
  <si>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</si>
  <si>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</si>
  <si>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</si>
  <si>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</si>
  <si>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</si>
  <si>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</si>
  <si>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</si>
  <si>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</si>
  <si>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</si>
  <si>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</si>
  <si>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</si>
  <si>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</si>
  <si>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</si>
  <si>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</si>
  <si>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</si>
  <si>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</si>
  <si>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</si>
  <si>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</si>
  <si>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</si>
  <si>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</si>
  <si>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</si>
  <si>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</si>
  <si>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</si>
  <si>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</si>
  <si>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</si>
  <si>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</si>
  <si>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</si>
  <si>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</si>
  <si>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</si>
  <si>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</si>
  <si>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</si>
  <si>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</si>
  <si>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</si>
  <si>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</si>
  <si>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</si>
  <si>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</si>
  <si>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</si>
  <si>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</si>
  <si>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</si>
  <si>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</si>
  <si>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</si>
  <si>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経常収支比率は100％を超え黒字の経営となっていますが、下水道使用料で回収すべき経費を下水道使用料収入で賄えている訳ではなく、主に一般会計からの多額の繰入金があるためであります。
　企業債残高対事業規模比率が昨年度より低くはなっていますが、類似団体平均を上回っており、過大な企業債残高となっています。財政規模に応じた投資・企業債発行に抑制することで率の抑制を図っています。
　ただし、事業計画概成に必要な投資を行えていないと言えます。
　なお、本町の汚水処理につきましては、県営の処理場が行っているため、施設利用率の該当はありません。</t>
    <rPh sb="1" eb="3">
      <t>ケイジョウ</t>
    </rPh>
    <rPh sb="3" eb="5">
      <t>シュウシ</t>
    </rPh>
    <rPh sb="5" eb="7">
      <t>ヒリツ</t>
    </rPh>
    <rPh sb="13" eb="14">
      <t>コ</t>
    </rPh>
    <rPh sb="15" eb="17">
      <t>クロジ</t>
    </rPh>
    <rPh sb="18" eb="20">
      <t>ケイエイ</t>
    </rPh>
    <rPh sb="64" eb="65">
      <t>シュ</t>
    </rPh>
    <rPh sb="66" eb="68">
      <t>イッパン</t>
    </rPh>
    <rPh sb="68" eb="70">
      <t>カイケイ</t>
    </rPh>
    <rPh sb="76" eb="78">
      <t>クリイレ</t>
    </rPh>
    <rPh sb="78" eb="79">
      <t>キン</t>
    </rPh>
    <rPh sb="92" eb="94">
      <t>キギョウ</t>
    </rPh>
    <rPh sb="94" eb="95">
      <t>サイ</t>
    </rPh>
    <rPh sb="95" eb="97">
      <t>ザンダカ</t>
    </rPh>
    <rPh sb="97" eb="98">
      <t>タイ</t>
    </rPh>
    <rPh sb="98" eb="100">
      <t>ジギョウ</t>
    </rPh>
    <rPh sb="100" eb="102">
      <t>キボ</t>
    </rPh>
    <rPh sb="102" eb="104">
      <t>ヒリツ</t>
    </rPh>
    <rPh sb="105" eb="108">
      <t>サクネンド</t>
    </rPh>
    <rPh sb="110" eb="111">
      <t>ヒク</t>
    </rPh>
    <rPh sb="121" eb="122">
      <t>ルイ</t>
    </rPh>
    <rPh sb="122" eb="123">
      <t>ニ</t>
    </rPh>
    <rPh sb="123" eb="125">
      <t>ダンタイ</t>
    </rPh>
    <rPh sb="125" eb="127">
      <t>ヘイキン</t>
    </rPh>
    <rPh sb="128" eb="130">
      <t>ウワマワ</t>
    </rPh>
    <rPh sb="135" eb="137">
      <t>カダイ</t>
    </rPh>
    <rPh sb="138" eb="140">
      <t>キギョウ</t>
    </rPh>
    <rPh sb="140" eb="141">
      <t>サイ</t>
    </rPh>
    <rPh sb="141" eb="143">
      <t>ザンダカ</t>
    </rPh>
    <rPh sb="151" eb="153">
      <t>ザイセイ</t>
    </rPh>
    <rPh sb="153" eb="155">
      <t>キボ</t>
    </rPh>
    <rPh sb="156" eb="157">
      <t>オウ</t>
    </rPh>
    <rPh sb="159" eb="161">
      <t>トウシ</t>
    </rPh>
    <rPh sb="162" eb="164">
      <t>キギョウ</t>
    </rPh>
    <rPh sb="164" eb="165">
      <t>サイ</t>
    </rPh>
    <rPh sb="165" eb="167">
      <t>ハッコウ</t>
    </rPh>
    <rPh sb="168" eb="170">
      <t>ヨクセイ</t>
    </rPh>
    <rPh sb="175" eb="176">
      <t>リツ</t>
    </rPh>
    <rPh sb="177" eb="179">
      <t>ヨクセイ</t>
    </rPh>
    <rPh sb="180" eb="181">
      <t>ハカ</t>
    </rPh>
    <rPh sb="193" eb="195">
      <t>ジギョウ</t>
    </rPh>
    <rPh sb="195" eb="197">
      <t>ケイカク</t>
    </rPh>
    <rPh sb="197" eb="199">
      <t>ガイセイ</t>
    </rPh>
    <rPh sb="200" eb="202">
      <t>ヒツヨウ</t>
    </rPh>
    <rPh sb="203" eb="205">
      <t>トウシ</t>
    </rPh>
    <rPh sb="206" eb="207">
      <t>オコナ</t>
    </rPh>
    <rPh sb="213" eb="214">
      <t>イ</t>
    </rPh>
    <rPh sb="223" eb="225">
      <t>ホンチョウ</t>
    </rPh>
    <rPh sb="226" eb="228">
      <t>オスイ</t>
    </rPh>
    <rPh sb="228" eb="230">
      <t>ショリ</t>
    </rPh>
    <rPh sb="238" eb="240">
      <t>ケンエイ</t>
    </rPh>
    <rPh sb="241" eb="244">
      <t>ショリジョウ</t>
    </rPh>
    <rPh sb="245" eb="246">
      <t>オコナ</t>
    </rPh>
    <rPh sb="253" eb="255">
      <t>シセツ</t>
    </rPh>
    <rPh sb="255" eb="257">
      <t>リヨウ</t>
    </rPh>
    <rPh sb="257" eb="258">
      <t>リツ</t>
    </rPh>
    <rPh sb="259" eb="261">
      <t>ガイトウ</t>
    </rPh>
    <phoneticPr fontId="4"/>
  </si>
  <si>
    <t>　汚水管渠につきましては、法定耐用年数が50年であり、昭和60年度の工事着手からの期間が短く更新時期でないため行っていません。
　ただし、施設については経年により劣化が進んでいるため、ストックマネジメント計画に基づき、適切な点検・維持補修を行い長寿命化に努め、破損事故防止と更新投資費の抑制を図っています。
　なお、有形固定資産減価償却率については、会計整理のルール上、昭和60年度から平成30年度までは減価償却を行っていないため、実際の老朽化率より低く算出されいますが、今後、適正な数字が算出されると考えています。</t>
    <rPh sb="13" eb="15">
      <t>ホウテイ</t>
    </rPh>
    <rPh sb="15" eb="17">
      <t>タイヨウ</t>
    </rPh>
    <rPh sb="17" eb="19">
      <t>ネンスウ</t>
    </rPh>
    <rPh sb="22" eb="23">
      <t>ネン</t>
    </rPh>
    <rPh sb="48" eb="50">
      <t>ジキ</t>
    </rPh>
    <rPh sb="55" eb="56">
      <t>オコナ</t>
    </rPh>
    <rPh sb="69" eb="71">
      <t>シセツ</t>
    </rPh>
    <rPh sb="76" eb="78">
      <t>ケイネン</t>
    </rPh>
    <rPh sb="84" eb="85">
      <t>スス</t>
    </rPh>
    <rPh sb="102" eb="104">
      <t>ケイカク</t>
    </rPh>
    <rPh sb="105" eb="106">
      <t>モト</t>
    </rPh>
    <rPh sb="115" eb="117">
      <t>イジ</t>
    </rPh>
    <rPh sb="127" eb="128">
      <t>ツト</t>
    </rPh>
    <rPh sb="130" eb="132">
      <t>ハソン</t>
    </rPh>
    <rPh sb="132" eb="134">
      <t>ジコ</t>
    </rPh>
    <rPh sb="134" eb="136">
      <t>ボウシ</t>
    </rPh>
    <rPh sb="137" eb="139">
      <t>コウシン</t>
    </rPh>
    <rPh sb="139" eb="141">
      <t>トウシ</t>
    </rPh>
    <rPh sb="141" eb="142">
      <t>ヒ</t>
    </rPh>
    <rPh sb="143" eb="145">
      <t>ヨクセイ</t>
    </rPh>
    <rPh sb="146" eb="147">
      <t>ハカ</t>
    </rPh>
    <rPh sb="158" eb="160">
      <t>ユウケイ</t>
    </rPh>
    <rPh sb="160" eb="162">
      <t>コテイ</t>
    </rPh>
    <rPh sb="162" eb="164">
      <t>シサン</t>
    </rPh>
    <rPh sb="164" eb="166">
      <t>ゲンカ</t>
    </rPh>
    <rPh sb="166" eb="168">
      <t>ショウキャク</t>
    </rPh>
    <rPh sb="168" eb="169">
      <t>リツ</t>
    </rPh>
    <rPh sb="175" eb="177">
      <t>カイケイ</t>
    </rPh>
    <rPh sb="177" eb="179">
      <t>セイリ</t>
    </rPh>
    <rPh sb="183" eb="184">
      <t>ジョウ</t>
    </rPh>
    <rPh sb="185" eb="187">
      <t>ショウワ</t>
    </rPh>
    <rPh sb="189" eb="191">
      <t>ネンド</t>
    </rPh>
    <rPh sb="193" eb="195">
      <t>ヘイセイ</t>
    </rPh>
    <rPh sb="197" eb="199">
      <t>ネンド</t>
    </rPh>
    <rPh sb="202" eb="204">
      <t>ゲンカ</t>
    </rPh>
    <rPh sb="204" eb="206">
      <t>ショウキャク</t>
    </rPh>
    <rPh sb="207" eb="208">
      <t>オコナ</t>
    </rPh>
    <rPh sb="216" eb="218">
      <t>ジッサイ</t>
    </rPh>
    <rPh sb="219" eb="222">
      <t>ロウキュウカ</t>
    </rPh>
    <rPh sb="222" eb="223">
      <t>リツ</t>
    </rPh>
    <rPh sb="225" eb="226">
      <t>ヒク</t>
    </rPh>
    <rPh sb="227" eb="229">
      <t>サンシュツ</t>
    </rPh>
    <rPh sb="236" eb="238">
      <t>コンゴ</t>
    </rPh>
    <rPh sb="239" eb="241">
      <t>テキセイ</t>
    </rPh>
    <rPh sb="242" eb="244">
      <t>スウジ</t>
    </rPh>
    <rPh sb="245" eb="247">
      <t>サンシュツ</t>
    </rPh>
    <rPh sb="251" eb="252">
      <t>カンガ</t>
    </rPh>
    <phoneticPr fontId="4"/>
  </si>
  <si>
    <t>　昭和60年度の工事開始からの期間が短いとはいえ、投資規模に応じた下水道使用料収入には結びついていない現状にあります。
　経営の改善として接続率の向上に努めると共に、起伏が多い地勢・費用対効果・実現性を考慮し、事業計画区域の見直しを行います。
　区域外となる地域については、私設による合併処理浄化槽により水洗化率の向上を進め、事業計画区域の縮小を考えています。
　なお、本町の下水道事業は令和元年度に地方公営企業法を適用した事業であるため、平成30年度以前の経営指標は算出できていません。</t>
    <rPh sb="33" eb="36">
      <t>ゲスイドウ</t>
    </rPh>
    <rPh sb="51" eb="53">
      <t>ゲンジョウ</t>
    </rPh>
    <rPh sb="80" eb="81">
      <t>トモ</t>
    </rPh>
    <rPh sb="83" eb="85">
      <t>キフク</t>
    </rPh>
    <rPh sb="86" eb="87">
      <t>オオ</t>
    </rPh>
    <rPh sb="88" eb="90">
      <t>チセイ</t>
    </rPh>
    <rPh sb="97" eb="100">
      <t>ジツゲンセイ</t>
    </rPh>
    <rPh sb="101" eb="103">
      <t>コウリョ</t>
    </rPh>
    <rPh sb="112" eb="114">
      <t>ミナオ</t>
    </rPh>
    <rPh sb="116" eb="117">
      <t>オコナ</t>
    </rPh>
    <rPh sb="123" eb="126">
      <t>クイキガイ</t>
    </rPh>
    <rPh sb="129" eb="131">
      <t>チイキ</t>
    </rPh>
    <rPh sb="137" eb="139">
      <t>シセツ</t>
    </rPh>
    <rPh sb="142" eb="144">
      <t>ガッペイ</t>
    </rPh>
    <rPh sb="144" eb="146">
      <t>ショリ</t>
    </rPh>
    <rPh sb="146" eb="149">
      <t>ジョウカソウ</t>
    </rPh>
    <rPh sb="152" eb="155">
      <t>スイセンカ</t>
    </rPh>
    <rPh sb="155" eb="156">
      <t>リツ</t>
    </rPh>
    <rPh sb="157" eb="159">
      <t>コウジョウ</t>
    </rPh>
    <rPh sb="160" eb="161">
      <t>スス</t>
    </rPh>
    <rPh sb="163" eb="165">
      <t>ジギョウ</t>
    </rPh>
    <rPh sb="165" eb="167">
      <t>ケイカク</t>
    </rPh>
    <rPh sb="167" eb="169">
      <t>クイキ</t>
    </rPh>
    <rPh sb="170" eb="172">
      <t>シュクショウ</t>
    </rPh>
    <rPh sb="173" eb="174">
      <t>カンガ</t>
    </rPh>
    <rPh sb="185" eb="187">
      <t>ホンチョウ</t>
    </rPh>
    <rPh sb="188" eb="191">
      <t>ゲスイドウ</t>
    </rPh>
    <rPh sb="191" eb="193">
      <t>ジギョウ</t>
    </rPh>
    <rPh sb="194" eb="196">
      <t>レイワ</t>
    </rPh>
    <rPh sb="196" eb="198">
      <t>ガンネン</t>
    </rPh>
    <rPh sb="198" eb="199">
      <t>ド</t>
    </rPh>
    <rPh sb="200" eb="202">
      <t>チホウ</t>
    </rPh>
    <rPh sb="202" eb="204">
      <t>コウエイ</t>
    </rPh>
    <rPh sb="204" eb="206">
      <t>キギョウ</t>
    </rPh>
    <rPh sb="206" eb="207">
      <t>ホウ</t>
    </rPh>
    <rPh sb="208" eb="210">
      <t>テキヨウ</t>
    </rPh>
    <rPh sb="212" eb="214">
      <t>ジギョウ</t>
    </rPh>
    <rPh sb="220" eb="222">
      <t>ヘイセイ</t>
    </rPh>
    <rPh sb="224" eb="226">
      <t>ネンド</t>
    </rPh>
    <rPh sb="226" eb="228">
      <t>イゼン</t>
    </rPh>
    <rPh sb="229" eb="231">
      <t>ケイエイ</t>
    </rPh>
    <rPh sb="231" eb="233">
      <t>シヒョウ</t>
    </rPh>
    <rPh sb="234" eb="236">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</si>
</sst>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987-4A06-8DF0-086767FB2F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1.65</c:v>
                </c:pt>
                <c:pt idx="4">
                  <c:v>0.14000000000000001</c:v>
                </c:pt>
              </c:numCache>
            </c:numRef>
          </c:val>
          <c:smooth val="0"/>
          <c:extLst>
            <c:ext xmlns:c16="http://schemas.microsoft.com/office/drawing/2014/chart" uri="{C3380CC4-5D6E-409C-BE32-E72D297353CC}">
              <c16:uniqueId val="{00000001-4987-4A06-8DF0-086767FB2F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9-44BE-A052-CBE96E8F17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50.53</c:v>
                </c:pt>
                <c:pt idx="4">
                  <c:v>51.42</c:v>
                </c:pt>
              </c:numCache>
            </c:numRef>
          </c:val>
          <c:smooth val="0"/>
          <c:extLst>
            <c:ext xmlns:c16="http://schemas.microsoft.com/office/drawing/2014/chart" uri="{C3380CC4-5D6E-409C-BE32-E72D297353CC}">
              <c16:uniqueId val="{00000001-7359-44BE-A052-CBE96E8F17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85.04</c:v>
                </c:pt>
                <c:pt idx="3">
                  <c:v>85.86</c:v>
                </c:pt>
                <c:pt idx="4">
                  <c:v>87.85</c:v>
                </c:pt>
              </c:numCache>
            </c:numRef>
          </c:val>
          <c:extLst>
            <c:ext xmlns:c16="http://schemas.microsoft.com/office/drawing/2014/chart" uri="{C3380CC4-5D6E-409C-BE32-E72D297353CC}">
              <c16:uniqueId val="{00000000-49C8-45BD-B8A3-BF26454B2E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82.08</c:v>
                </c:pt>
                <c:pt idx="4">
                  <c:v>81.34</c:v>
                </c:pt>
              </c:numCache>
            </c:numRef>
          </c:val>
          <c:smooth val="0"/>
          <c:extLst>
            <c:ext xmlns:c16="http://schemas.microsoft.com/office/drawing/2014/chart" uri="{C3380CC4-5D6E-409C-BE32-E72D297353CC}">
              <c16:uniqueId val="{00000001-49C8-45BD-B8A3-BF26454B2E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113.42</c:v>
                </c:pt>
                <c:pt idx="3">
                  <c:v>107.36</c:v>
                </c:pt>
                <c:pt idx="4">
                  <c:v>103.94</c:v>
                </c:pt>
              </c:numCache>
            </c:numRef>
          </c:val>
          <c:extLst>
            <c:ext xmlns:c16="http://schemas.microsoft.com/office/drawing/2014/chart" uri="{C3380CC4-5D6E-409C-BE32-E72D297353CC}">
              <c16:uniqueId val="{00000000-8639-4154-82B6-63C95B5978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107.21</c:v>
                </c:pt>
                <c:pt idx="4">
                  <c:v>107.08</c:v>
                </c:pt>
              </c:numCache>
            </c:numRef>
          </c:val>
          <c:smooth val="0"/>
          <c:extLst>
            <c:ext xmlns:c16="http://schemas.microsoft.com/office/drawing/2014/chart" uri="{C3380CC4-5D6E-409C-BE32-E72D297353CC}">
              <c16:uniqueId val="{00000001-8639-4154-82B6-63C95B5978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3.05</c:v>
                </c:pt>
                <c:pt idx="3">
                  <c:v>6.05</c:v>
                </c:pt>
                <c:pt idx="4">
                  <c:v>9.0500000000000007</c:v>
                </c:pt>
              </c:numCache>
            </c:numRef>
          </c:val>
          <c:extLst>
            <c:ext xmlns:c16="http://schemas.microsoft.com/office/drawing/2014/chart" uri="{C3380CC4-5D6E-409C-BE32-E72D297353CC}">
              <c16:uniqueId val="{00000000-DC77-4E2A-B139-315597F76E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12.7</c:v>
                </c:pt>
                <c:pt idx="4">
                  <c:v>14.65</c:v>
                </c:pt>
              </c:numCache>
            </c:numRef>
          </c:val>
          <c:smooth val="0"/>
          <c:extLst>
            <c:ext xmlns:c16="http://schemas.microsoft.com/office/drawing/2014/chart" uri="{C3380CC4-5D6E-409C-BE32-E72D297353CC}">
              <c16:uniqueId val="{00000001-DC77-4E2A-B139-315597F76E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60-4247-8031-219C748375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D860-4247-8031-219C748375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E91-4E50-B962-FC2EEB7E15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43.71</c:v>
                </c:pt>
                <c:pt idx="4">
                  <c:v>45.94</c:v>
                </c:pt>
              </c:numCache>
            </c:numRef>
          </c:val>
          <c:smooth val="0"/>
          <c:extLst>
            <c:ext xmlns:c16="http://schemas.microsoft.com/office/drawing/2014/chart" uri="{C3380CC4-5D6E-409C-BE32-E72D297353CC}">
              <c16:uniqueId val="{00000001-7E91-4E50-B962-FC2EEB7E15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16.62</c:v>
                </c:pt>
                <c:pt idx="3">
                  <c:v>18.66</c:v>
                </c:pt>
                <c:pt idx="4">
                  <c:v>18.63</c:v>
                </c:pt>
              </c:numCache>
            </c:numRef>
          </c:val>
          <c:extLst>
            <c:ext xmlns:c16="http://schemas.microsoft.com/office/drawing/2014/chart" uri="{C3380CC4-5D6E-409C-BE32-E72D297353CC}">
              <c16:uniqueId val="{00000000-988D-4D7A-A2ED-D986314A16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40.67</c:v>
                </c:pt>
                <c:pt idx="4">
                  <c:v>47.7</c:v>
                </c:pt>
              </c:numCache>
            </c:numRef>
          </c:val>
          <c:smooth val="0"/>
          <c:extLst>
            <c:ext xmlns:c16="http://schemas.microsoft.com/office/drawing/2014/chart" uri="{C3380CC4-5D6E-409C-BE32-E72D297353CC}">
              <c16:uniqueId val="{00000001-988D-4D7A-A2ED-D986314A16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2272.13</c:v>
                </c:pt>
                <c:pt idx="3">
                  <c:v>2069.98</c:v>
                </c:pt>
                <c:pt idx="4">
                  <c:v>1885.04</c:v>
                </c:pt>
              </c:numCache>
            </c:numRef>
          </c:val>
          <c:extLst>
            <c:ext xmlns:c16="http://schemas.microsoft.com/office/drawing/2014/chart" uri="{C3380CC4-5D6E-409C-BE32-E72D297353CC}">
              <c16:uniqueId val="{00000000-808E-4110-87D4-D3E55FBF73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1050.51</c:v>
                </c:pt>
                <c:pt idx="4">
                  <c:v>1102.01</c:v>
                </c:pt>
              </c:numCache>
            </c:numRef>
          </c:val>
          <c:smooth val="0"/>
          <c:extLst>
            <c:ext xmlns:c16="http://schemas.microsoft.com/office/drawing/2014/chart" uri="{C3380CC4-5D6E-409C-BE32-E72D297353CC}">
              <c16:uniqueId val="{00000001-808E-4110-87D4-D3E55FBF73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79.430000000000007</c:v>
                </c:pt>
                <c:pt idx="3">
                  <c:v>77.91</c:v>
                </c:pt>
                <c:pt idx="4">
                  <c:v>76.89</c:v>
                </c:pt>
              </c:numCache>
            </c:numRef>
          </c:val>
          <c:extLst>
            <c:ext xmlns:c16="http://schemas.microsoft.com/office/drawing/2014/chart" uri="{C3380CC4-5D6E-409C-BE32-E72D297353CC}">
              <c16:uniqueId val="{00000000-97B7-4E7B-B415-B116A58A9B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82.65</c:v>
                </c:pt>
                <c:pt idx="4">
                  <c:v>82.55</c:v>
                </c:pt>
              </c:numCache>
            </c:numRef>
          </c:val>
          <c:smooth val="0"/>
          <c:extLst>
            <c:ext xmlns:c16="http://schemas.microsoft.com/office/drawing/2014/chart" uri="{C3380CC4-5D6E-409C-BE32-E72D297353CC}">
              <c16:uniqueId val="{00000001-97B7-4E7B-B415-B116A58A9B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185.98</c:v>
                </c:pt>
                <c:pt idx="3">
                  <c:v>192.69</c:v>
                </c:pt>
                <c:pt idx="4">
                  <c:v>196.65</c:v>
                </c:pt>
              </c:numCache>
            </c:numRef>
          </c:val>
          <c:extLst>
            <c:ext xmlns:c16="http://schemas.microsoft.com/office/drawing/2014/chart" uri="{C3380CC4-5D6E-409C-BE32-E72D297353CC}">
              <c16:uniqueId val="{00000000-CEBB-43E6-9BF9-C4C6A2C0A4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186.3</c:v>
                </c:pt>
                <c:pt idx="4">
                  <c:v>188.38</c:v>
                </c:pt>
              </c:numCache>
            </c:numRef>
          </c:val>
          <c:smooth val="0"/>
          <c:extLst>
            <c:ext xmlns:c16="http://schemas.microsoft.com/office/drawing/2014/chart" uri="{C3380CC4-5D6E-409C-BE32-E72D297353CC}">
              <c16:uniqueId val="{00000001-CEBB-43E6-9BF9-C4C6A2C0A4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和歌山県　かつらぎ町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16137</v>
      </c>
      <c r="AM8" s="55"/>
      <c r="AN8" s="55"/>
      <c r="AO8" s="55"/>
      <c r="AP8" s="55"/>
      <c r="AQ8" s="55"/>
      <c r="AR8" s="55"/>
      <c r="AS8" s="55"/>
      <c r="AT8" s="54">
        <f>データ!T6</f>
        <v>151.69</v>
      </c>
      <c r="AU8" s="54"/>
      <c r="AV8" s="54"/>
      <c r="AW8" s="54"/>
      <c r="AX8" s="54"/>
      <c r="AY8" s="54"/>
      <c r="AZ8" s="54"/>
      <c r="BA8" s="54"/>
      <c r="BB8" s="54">
        <f>データ!U6</f>
        <v>106.38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58.01</v>
      </c>
      <c r="J10" s="54"/>
      <c r="K10" s="54"/>
      <c r="L10" s="54"/>
      <c r="M10" s="54"/>
      <c r="N10" s="54"/>
      <c r="O10" s="54"/>
      <c r="P10" s="54">
        <f>データ!P6</f>
        <v>40.14</v>
      </c>
      <c r="Q10" s="54"/>
      <c r="R10" s="54"/>
      <c r="S10" s="54"/>
      <c r="T10" s="54"/>
      <c r="U10" s="54"/>
      <c r="V10" s="54"/>
      <c r="W10" s="54">
        <f>データ!Q6</f>
        <v>91.71</v>
      </c>
      <c r="X10" s="54"/>
      <c r="Y10" s="54"/>
      <c r="Z10" s="54"/>
      <c r="AA10" s="54"/>
      <c r="AB10" s="54"/>
      <c r="AC10" s="54"/>
      <c r="AD10" s="55">
        <f>データ!R6</f>
        <v>3170</v>
      </c>
      <c r="AE10" s="55"/>
      <c r="AF10" s="55"/>
      <c r="AG10" s="55"/>
      <c r="AH10" s="55"/>
      <c r="AI10" s="55"/>
      <c r="AJ10" s="55"/>
      <c r="AK10" s="2"/>
      <c r="AL10" s="55">
        <f>データ!V6</f>
        <v>6445</v>
      </c>
      <c r="AM10" s="55"/>
      <c r="AN10" s="55"/>
      <c r="AO10" s="55"/>
      <c r="AP10" s="55"/>
      <c r="AQ10" s="55"/>
      <c r="AR10" s="55"/>
      <c r="AS10" s="55"/>
      <c r="AT10" s="54">
        <f>データ!W6</f>
        <v>2.4700000000000002</v>
      </c>
      <c r="AU10" s="54"/>
      <c r="AV10" s="54"/>
      <c r="AW10" s="54"/>
      <c r="AX10" s="54"/>
      <c r="AY10" s="54"/>
      <c r="AZ10" s="54"/>
      <c r="BA10" s="54"/>
      <c r="BB10" s="54">
        <f>データ!X6</f>
        <v>2609.31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8T0NTMaCL73091aAw9YpAv1JD3n1emdj7isunpO7cYr7u2XdhZQzrBfsHrKPI1lm0vyeBdAv1DSSDsHCL9j6Q==" saltValue="ntCdShnt81/EoyM0jyGm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303411</v>
      </c>
      <c r="D6" s="19">
        <f t="shared" si="3"/>
        <v>46</v>
      </c>
      <c r="E6" s="19">
        <f t="shared" si="3"/>
        <v>17</v>
      </c>
      <c r="F6" s="19">
        <f t="shared" si="3"/>
        <v>1</v>
      </c>
      <c r="G6" s="19">
        <f t="shared" si="3"/>
        <v>0</v>
      </c>
      <c r="H6" s="19" t="str">
        <f t="shared" si="3"/>
        <v>和歌山県　かつらぎ町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58.01</v>
      </c>
      <c r="P6" s="20">
        <f t="shared" si="3"/>
        <v>40.14</v>
      </c>
      <c r="Q6" s="20">
        <f t="shared" si="3"/>
        <v>91.71</v>
      </c>
      <c r="R6" s="20">
        <f t="shared" si="3"/>
        <v>3170</v>
      </c>
      <c r="S6" s="20">
        <f t="shared" si="3"/>
        <v>16137</v>
      </c>
      <c r="T6" s="20">
        <f t="shared" si="3"/>
        <v>151.69</v>
      </c>
      <c r="U6" s="20">
        <f t="shared" si="3"/>
        <v>106.38</v>
      </c>
      <c r="V6" s="20">
        <f t="shared" si="3"/>
        <v>6445</v>
      </c>
      <c r="W6" s="20">
        <f t="shared" si="3"/>
        <v>2.4700000000000002</v>
      </c>
      <c r="X6" s="20">
        <f t="shared" si="3"/>
        <v>2609.31</v>
      </c>
      <c r="Y6" s="21" t="str">
        <f>IF(Y7="",NA(),Y7)</f>
        <v>-</v>
      </c>
      <c r="Z6" s="21" t="str">
        <f t="shared" ref="Z6:AH6" si="4">IF(Z7="",NA(),Z7)</f>
        <v>-</v>
      </c>
      <c r="AA6" s="21">
        <f t="shared" si="4"/>
        <v>113.42</v>
      </c>
      <c r="AB6" s="21">
        <f t="shared" si="4"/>
        <v>107.36</v>
      </c>
      <c r="AC6" s="21">
        <f t="shared" si="4"/>
        <v>103.94</v>
      </c>
      <c r="AD6" s="21" t="str">
        <f t="shared" si="4"/>
        <v>-</v>
      </c>
      <c r="AE6" s="21" t="str">
        <f t="shared" si="4"/>
        <v>-</v>
      </c>
      <c r="AF6" s="21">
        <f t="shared" si="4"/>
        <v>106.57</v>
      </c>
      <c r="AG6" s="21">
        <f t="shared" si="4"/>
        <v>107.21</v>
      </c>
      <c r="AH6" s="21">
        <f t="shared" si="4"/>
        <v>107.08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53.44</v>
      </c>
      <c r="AR6" s="21">
        <f t="shared" si="5"/>
        <v>43.71</v>
      </c>
      <c r="AS6" s="21">
        <f t="shared" si="5"/>
        <v>45.94</v>
      </c>
      <c r="AT6" s="20" t="str">
        <f>IF(AT7="","",IF(AT7="-","【-】","【"&amp;SUBSTITUTE(TEXT(AT7,"#,##0.00"),"-","△")&amp;"】"))</f>
        <v>【3.09】</v>
      </c>
      <c r="AU6" s="21" t="str">
        <f>IF(AU7="",NA(),AU7)</f>
        <v>-</v>
      </c>
      <c r="AV6" s="21" t="str">
        <f t="shared" ref="AV6:BD6" si="6">IF(AV7="",NA(),AV7)</f>
        <v>-</v>
      </c>
      <c r="AW6" s="21">
        <f t="shared" si="6"/>
        <v>16.62</v>
      </c>
      <c r="AX6" s="21">
        <f t="shared" si="6"/>
        <v>18.66</v>
      </c>
      <c r="AY6" s="21">
        <f t="shared" si="6"/>
        <v>18.63</v>
      </c>
      <c r="AZ6" s="21" t="str">
        <f t="shared" si="6"/>
        <v>-</v>
      </c>
      <c r="BA6" s="21" t="str">
        <f t="shared" si="6"/>
        <v>-</v>
      </c>
      <c r="BB6" s="21">
        <f t="shared" si="6"/>
        <v>47.03</v>
      </c>
      <c r="BC6" s="21">
        <f t="shared" si="6"/>
        <v>40.67</v>
      </c>
      <c r="BD6" s="21">
        <f t="shared" si="6"/>
        <v>47.7</v>
      </c>
      <c r="BE6" s="20" t="str">
        <f>IF(BE7="","",IF(BE7="-","【-】","【"&amp;SUBSTITUTE(TEXT(BE7,"#,##0.00"),"-","△")&amp;"】"))</f>
        <v>【71.39】</v>
      </c>
      <c r="BF6" s="21" t="str">
        <f>IF(BF7="",NA(),BF7)</f>
        <v>-</v>
      </c>
      <c r="BG6" s="21" t="str">
        <f t="shared" ref="BG6:BO6" si="7">IF(BG7="",NA(),BG7)</f>
        <v>-</v>
      </c>
      <c r="BH6" s="21">
        <f t="shared" si="7"/>
        <v>2272.13</v>
      </c>
      <c r="BI6" s="21">
        <f t="shared" si="7"/>
        <v>2069.98</v>
      </c>
      <c r="BJ6" s="21">
        <f t="shared" si="7"/>
        <v>1885.04</v>
      </c>
      <c r="BK6" s="21" t="str">
        <f t="shared" si="7"/>
        <v>-</v>
      </c>
      <c r="BL6" s="21" t="str">
        <f t="shared" si="7"/>
        <v>-</v>
      </c>
      <c r="BM6" s="21">
        <f t="shared" si="7"/>
        <v>1001.3</v>
      </c>
      <c r="BN6" s="21">
        <f t="shared" si="7"/>
        <v>1050.51</v>
      </c>
      <c r="BO6" s="21">
        <f t="shared" si="7"/>
        <v>1102.01</v>
      </c>
      <c r="BP6" s="20" t="str">
        <f>IF(BP7="","",IF(BP7="-","【-】","【"&amp;SUBSTITUTE(TEXT(BP7,"#,##0.00"),"-","△")&amp;"】"))</f>
        <v>【669.11】</v>
      </c>
      <c r="BQ6" s="21" t="str">
        <f>IF(BQ7="",NA(),BQ7)</f>
        <v>-</v>
      </c>
      <c r="BR6" s="21" t="str">
        <f t="shared" ref="BR6:BZ6" si="8">IF(BR7="",NA(),BR7)</f>
        <v>-</v>
      </c>
      <c r="BS6" s="21">
        <f t="shared" si="8"/>
        <v>79.430000000000007</v>
      </c>
      <c r="BT6" s="21">
        <f t="shared" si="8"/>
        <v>77.91</v>
      </c>
      <c r="BU6" s="21">
        <f t="shared" si="8"/>
        <v>76.89</v>
      </c>
      <c r="BV6" s="21" t="str">
        <f t="shared" si="8"/>
        <v>-</v>
      </c>
      <c r="BW6" s="21" t="str">
        <f t="shared" si="8"/>
        <v>-</v>
      </c>
      <c r="BX6" s="21">
        <f t="shared" si="8"/>
        <v>81.88</v>
      </c>
      <c r="BY6" s="21">
        <f t="shared" si="8"/>
        <v>82.65</v>
      </c>
      <c r="BZ6" s="21">
        <f t="shared" si="8"/>
        <v>82.55</v>
      </c>
      <c r="CA6" s="20" t="str">
        <f>IF(CA7="","",IF(CA7="-","【-】","【"&amp;SUBSTITUTE(TEXT(CA7,"#,##0.00"),"-","△")&amp;"】"))</f>
        <v>【99.73】</v>
      </c>
      <c r="CB6" s="21" t="str">
        <f>IF(CB7="",NA(),CB7)</f>
        <v>-</v>
      </c>
      <c r="CC6" s="21" t="str">
        <f t="shared" ref="CC6:CK6" si="9">IF(CC7="",NA(),CC7)</f>
        <v>-</v>
      </c>
      <c r="CD6" s="21">
        <f t="shared" si="9"/>
        <v>185.98</v>
      </c>
      <c r="CE6" s="21">
        <f t="shared" si="9"/>
        <v>192.69</v>
      </c>
      <c r="CF6" s="21">
        <f t="shared" si="9"/>
        <v>196.65</v>
      </c>
      <c r="CG6" s="21" t="str">
        <f t="shared" si="9"/>
        <v>-</v>
      </c>
      <c r="CH6" s="21" t="str">
        <f t="shared" si="9"/>
        <v>-</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50.94</v>
      </c>
      <c r="CU6" s="21">
        <f t="shared" si="10"/>
        <v>50.53</v>
      </c>
      <c r="CV6" s="21">
        <f t="shared" si="10"/>
        <v>51.42</v>
      </c>
      <c r="CW6" s="20" t="str">
        <f>IF(CW7="","",IF(CW7="-","【-】","【"&amp;SUBSTITUTE(TEXT(CW7,"#,##0.00"),"-","△")&amp;"】"))</f>
        <v>【59.99】</v>
      </c>
      <c r="CX6" s="21" t="str">
        <f>IF(CX7="",NA(),CX7)</f>
        <v>-</v>
      </c>
      <c r="CY6" s="21" t="str">
        <f t="shared" ref="CY6:DG6" si="11">IF(CY7="",NA(),CY7)</f>
        <v>-</v>
      </c>
      <c r="CZ6" s="21">
        <f t="shared" si="11"/>
        <v>85.04</v>
      </c>
      <c r="DA6" s="21">
        <f t="shared" si="11"/>
        <v>85.86</v>
      </c>
      <c r="DB6" s="21">
        <f t="shared" si="11"/>
        <v>87.85</v>
      </c>
      <c r="DC6" s="21" t="str">
        <f t="shared" si="11"/>
        <v>-</v>
      </c>
      <c r="DD6" s="21" t="str">
        <f t="shared" si="11"/>
        <v>-</v>
      </c>
      <c r="DE6" s="21">
        <f t="shared" si="11"/>
        <v>82.55</v>
      </c>
      <c r="DF6" s="21">
        <f t="shared" si="11"/>
        <v>82.08</v>
      </c>
      <c r="DG6" s="21">
        <f t="shared" si="11"/>
        <v>81.34</v>
      </c>
      <c r="DH6" s="20" t="str">
        <f>IF(DH7="","",IF(DH7="-","【-】","【"&amp;SUBSTITUTE(TEXT(DH7,"#,##0.00"),"-","△")&amp;"】"))</f>
        <v>【95.72】</v>
      </c>
      <c r="DI6" s="21" t="str">
        <f>IF(DI7="",NA(),DI7)</f>
        <v>-</v>
      </c>
      <c r="DJ6" s="21" t="str">
        <f t="shared" ref="DJ6:DR6" si="12">IF(DJ7="",NA(),DJ7)</f>
        <v>-</v>
      </c>
      <c r="DK6" s="21">
        <f t="shared" si="12"/>
        <v>3.05</v>
      </c>
      <c r="DL6" s="21">
        <f t="shared" si="12"/>
        <v>6.05</v>
      </c>
      <c r="DM6" s="21">
        <f t="shared" si="12"/>
        <v>9.0500000000000007</v>
      </c>
      <c r="DN6" s="21" t="str">
        <f t="shared" si="12"/>
        <v>-</v>
      </c>
      <c r="DO6" s="21" t="str">
        <f t="shared" si="12"/>
        <v>-</v>
      </c>
      <c r="DP6" s="21">
        <f t="shared" si="12"/>
        <v>15.85</v>
      </c>
      <c r="DQ6" s="21">
        <f t="shared" si="12"/>
        <v>12.7</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303411</v>
      </c>
      <c r="D7" s="23">
        <v>46</v>
      </c>
      <c r="E7" s="23">
        <v>17</v>
      </c>
      <c r="F7" s="23">
        <v>1</v>
      </c>
      <c r="G7" s="23">
        <v>0</v>
      </c>
      <c r="H7" s="23" t="s">
        <v>96</v>
      </c>
      <c r="I7" s="23" t="s">
        <v>97</v>
      </c>
      <c r="J7" s="23" t="s">
        <v>98</v>
      </c>
      <c r="K7" s="23" t="s">
        <v>99</v>
      </c>
      <c r="L7" s="23" t="s">
        <v>100</v>
      </c>
      <c r="M7" s="23" t="s">
        <v>101</v>
      </c>
      <c r="N7" s="24" t="s">
        <v>102</v>
      </c>
      <c r="O7" s="24">
        <v>58.01</v>
      </c>
      <c r="P7" s="24">
        <v>40.14</v>
      </c>
      <c r="Q7" s="24">
        <v>91.71</v>
      </c>
      <c r="R7" s="24">
        <v>3170</v>
      </c>
      <c r="S7" s="24">
        <v>16137</v>
      </c>
      <c r="T7" s="24">
        <v>151.69</v>
      </c>
      <c r="U7" s="24">
        <v>106.38</v>
      </c>
      <c r="V7" s="24">
        <v>6445</v>
      </c>
      <c r="W7" s="24">
        <v>2.4700000000000002</v>
      </c>
      <c r="X7" s="24">
        <v>2609.31</v>
      </c>
      <c r="Y7" s="24" t="s">
        <v>102</v>
      </c>
      <c r="Z7" s="24" t="s">
        <v>102</v>
      </c>
      <c r="AA7" s="24">
        <v>113.42</v>
      </c>
      <c r="AB7" s="24">
        <v>107.36</v>
      </c>
      <c r="AC7" s="24">
        <v>103.94</v>
      </c>
      <c r="AD7" s="24" t="s">
        <v>102</v>
      </c>
      <c r="AE7" s="24" t="s">
        <v>102</v>
      </c>
      <c r="AF7" s="24">
        <v>106.57</v>
      </c>
      <c r="AG7" s="24">
        <v>107.21</v>
      </c>
      <c r="AH7" s="24">
        <v>107.08</v>
      </c>
      <c r="AI7" s="24">
        <v>107.02</v>
      </c>
      <c r="AJ7" s="24" t="s">
        <v>102</v>
      </c>
      <c r="AK7" s="24" t="s">
        <v>102</v>
      </c>
      <c r="AL7" s="24">
        <v>0</v>
      </c>
      <c r="AM7" s="24">
        <v>0</v>
      </c>
      <c r="AN7" s="24">
        <v>0</v>
      </c>
      <c r="AO7" s="24" t="s">
        <v>102</v>
      </c>
      <c r="AP7" s="24" t="s">
        <v>102</v>
      </c>
      <c r="AQ7" s="24">
        <v>53.44</v>
      </c>
      <c r="AR7" s="24">
        <v>43.71</v>
      </c>
      <c r="AS7" s="24">
        <v>45.94</v>
      </c>
      <c r="AT7" s="24">
        <v>3.09</v>
      </c>
      <c r="AU7" s="24" t="s">
        <v>102</v>
      </c>
      <c r="AV7" s="24" t="s">
        <v>102</v>
      </c>
      <c r="AW7" s="24">
        <v>16.62</v>
      </c>
      <c r="AX7" s="24">
        <v>18.66</v>
      </c>
      <c r="AY7" s="24">
        <v>18.63</v>
      </c>
      <c r="AZ7" s="24" t="s">
        <v>102</v>
      </c>
      <c r="BA7" s="24" t="s">
        <v>102</v>
      </c>
      <c r="BB7" s="24">
        <v>47.03</v>
      </c>
      <c r="BC7" s="24">
        <v>40.67</v>
      </c>
      <c r="BD7" s="24">
        <v>47.7</v>
      </c>
      <c r="BE7" s="24">
        <v>71.39</v>
      </c>
      <c r="BF7" s="24" t="s">
        <v>102</v>
      </c>
      <c r="BG7" s="24" t="s">
        <v>102</v>
      </c>
      <c r="BH7" s="24">
        <v>2272.13</v>
      </c>
      <c r="BI7" s="24">
        <v>2069.98</v>
      </c>
      <c r="BJ7" s="24">
        <v>1885.04</v>
      </c>
      <c r="BK7" s="24" t="s">
        <v>102</v>
      </c>
      <c r="BL7" s="24" t="s">
        <v>102</v>
      </c>
      <c r="BM7" s="24">
        <v>1001.3</v>
      </c>
      <c r="BN7" s="24">
        <v>1050.51</v>
      </c>
      <c r="BO7" s="24">
        <v>1102.01</v>
      </c>
      <c r="BP7" s="24">
        <v>669.11</v>
      </c>
      <c r="BQ7" s="24" t="s">
        <v>102</v>
      </c>
      <c r="BR7" s="24" t="s">
        <v>102</v>
      </c>
      <c r="BS7" s="24">
        <v>79.430000000000007</v>
      </c>
      <c r="BT7" s="24">
        <v>77.91</v>
      </c>
      <c r="BU7" s="24">
        <v>76.89</v>
      </c>
      <c r="BV7" s="24" t="s">
        <v>102</v>
      </c>
      <c r="BW7" s="24" t="s">
        <v>102</v>
      </c>
      <c r="BX7" s="24">
        <v>81.88</v>
      </c>
      <c r="BY7" s="24">
        <v>82.65</v>
      </c>
      <c r="BZ7" s="24">
        <v>82.55</v>
      </c>
      <c r="CA7" s="24">
        <v>99.73</v>
      </c>
      <c r="CB7" s="24" t="s">
        <v>102</v>
      </c>
      <c r="CC7" s="24" t="s">
        <v>102</v>
      </c>
      <c r="CD7" s="24">
        <v>185.98</v>
      </c>
      <c r="CE7" s="24">
        <v>192.69</v>
      </c>
      <c r="CF7" s="24">
        <v>196.65</v>
      </c>
      <c r="CG7" s="24" t="s">
        <v>102</v>
      </c>
      <c r="CH7" s="24" t="s">
        <v>102</v>
      </c>
      <c r="CI7" s="24">
        <v>187.55</v>
      </c>
      <c r="CJ7" s="24">
        <v>186.3</v>
      </c>
      <c r="CK7" s="24">
        <v>188.38</v>
      </c>
      <c r="CL7" s="24">
        <v>134.97999999999999</v>
      </c>
      <c r="CM7" s="24" t="s">
        <v>102</v>
      </c>
      <c r="CN7" s="24" t="s">
        <v>102</v>
      </c>
      <c r="CO7" s="24" t="s">
        <v>102</v>
      </c>
      <c r="CP7" s="24" t="s">
        <v>102</v>
      </c>
      <c r="CQ7" s="24" t="s">
        <v>102</v>
      </c>
      <c r="CR7" s="24" t="s">
        <v>102</v>
      </c>
      <c r="CS7" s="24" t="s">
        <v>102</v>
      </c>
      <c r="CT7" s="24">
        <v>50.94</v>
      </c>
      <c r="CU7" s="24">
        <v>50.53</v>
      </c>
      <c r="CV7" s="24">
        <v>51.42</v>
      </c>
      <c r="CW7" s="24">
        <v>59.99</v>
      </c>
      <c r="CX7" s="24" t="s">
        <v>102</v>
      </c>
      <c r="CY7" s="24" t="s">
        <v>102</v>
      </c>
      <c r="CZ7" s="24">
        <v>85.04</v>
      </c>
      <c r="DA7" s="24">
        <v>85.86</v>
      </c>
      <c r="DB7" s="24">
        <v>87.85</v>
      </c>
      <c r="DC7" s="24" t="s">
        <v>102</v>
      </c>
      <c r="DD7" s="24" t="s">
        <v>102</v>
      </c>
      <c r="DE7" s="24">
        <v>82.55</v>
      </c>
      <c r="DF7" s="24">
        <v>82.08</v>
      </c>
      <c r="DG7" s="24">
        <v>81.34</v>
      </c>
      <c r="DH7" s="24">
        <v>95.72</v>
      </c>
      <c r="DI7" s="24" t="s">
        <v>102</v>
      </c>
      <c r="DJ7" s="24" t="s">
        <v>102</v>
      </c>
      <c r="DK7" s="24">
        <v>3.05</v>
      </c>
      <c r="DL7" s="24">
        <v>6.05</v>
      </c>
      <c r="DM7" s="24">
        <v>9.0500000000000007</v>
      </c>
      <c r="DN7" s="24" t="s">
        <v>102</v>
      </c>
      <c r="DO7" s="24" t="s">
        <v>102</v>
      </c>
      <c r="DP7" s="24">
        <v>15.85</v>
      </c>
      <c r="DQ7" s="24">
        <v>12.7</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v>
      </c>
      <c r="EH7" s="24">
        <v>0</v>
      </c>
      <c r="EI7" s="24">
        <v>0</v>
      </c>
      <c r="EJ7" s="24" t="s">
        <v>102</v>
      </c>
      <c r="EK7" s="24" t="s">
        <v>102</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奈良垣 利之</cp:lastModifiedBy>
  <dcterms:modified xsi:type="dcterms:W3CDTF">2023-01-18T00:11:35Z</dcterms:modified>
</cp:coreProperties>
</file>