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11_かつらぎ町\"/>
    </mc:Choice>
  </mc:AlternateContent>
  <workbookProtection workbookAlgorithmName="SHA-512" workbookHashValue="4t4PfkildQ7BRoHilMQGqqUXNAmk6nkxgrxhhUWpVUYeCegJN0Jnsjby6ygAcDSpehS5c6S6LhzQi6xqDrAPWQ==" workbookSaltValue="Eg2P5f/J9qdj7VwJJjPbkw==" workbookSpinCount="100000" lockStructure="1"/>
  <bookViews>
    <workbookView xWindow="1908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<sst xmlns="http://schemas.openxmlformats.org/spreadsheetml/2006/main" count="228" uniqueCount="113">
  <si>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</si>
  <si>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</si>
  <si>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</si>
  <si>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</si>
  <si>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</si>
  <si>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</si>
  <si>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</si>
  <si>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</si>
  <si>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</si>
  <si>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</si>
  <si>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</si>
  <si>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</si>
  <si>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</si>
  <si>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</si>
  <si>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</si>
  <si>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</si>
  <si>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</si>
  <si>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</si>
  <si>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</si>
  <si>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</si>
  <si>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</si>
  <si>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</si>
  <si>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</si>
  <si>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</si>
  <si>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</si>
  <si>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</si>
  <si>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</si>
  <si>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</si>
  <si>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</si>
  <si>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</si>
  <si>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</si>
  <si>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</si>
  <si>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</si>
  <si>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</si>
  <si>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</si>
  <si>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</si>
  <si>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</si>
  <si>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</si>
  <si>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</si>
  <si>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</si>
  <si>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</si>
  <si>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</si>
  <si>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</si>
  <si>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</si>
  <si>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</si>
  <si>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</si>
  <si>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</si>
  <si>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</si>
  <si>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</si>
  <si>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</si>
  <si>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</si>
  <si>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</si>
  <si>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</si>
  <si>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</si>
  <si>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</si>
  <si>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</si>
  <si>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</si>
  <si>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</si>
  <si>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</si>
  <si>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</si>
  <si>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</si>
  <si>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</si>
  <si>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</si>
  <si>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</si>
  <si>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</si>
  <si>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</si>
  <si>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</si>
  <si>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</si>
  <si>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</si>
  <si>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</si>
  <si>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</si>
  <si>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</si>
  <si>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</si>
  <si>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</si>
  <si>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</si>
  <si>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</si>
  <si>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</si>
  <si>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</si>
  <si>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</si>
  <si>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</si>
  <si>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</si>
  <si>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</si>
  <si>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</si>
  <si>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</si>
  <si>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</si>
  <si>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</si>
  <si>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</si>
  <si>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</si>
  <si>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</si>
  <si>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</si>
  <si>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</si>
  <si>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</si>
  <si>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</si>
  <si>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</si>
  <si>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</si>
  <si>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</si>
  <si>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</si>
  <si>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</si>
  <si>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</si>
  <si>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</si>
  <si>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</si>
  <si>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</si>
  <si>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</si>
  <si>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</si>
  <si>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</si>
  <si>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</si>
  <si>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</si>
  <si>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</si>
  <si>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</si>
  <si>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</si>
  <si>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経常収支比率は類似団体並みであるるものの、料金回収率は今年度は類似団体を下回りました。また、給水原価は減価償却費の増加により上昇しており、経営が徐々に厳しくなっていると考えます。
 近年、更新投資に伴う企業債残高が増加傾向にあり、また給水収益は減少傾向にあることから企業債残高対給水収益比率は今後も上昇すると予想されます。
 有収率は８０％前後で推移しており、漏水が多く、老朽管路の更新が追い付いていないと考えられます。なお、有収率の変動と施設利用率の変動が連動している傾向にあるため、施設利用率上昇が漏水によるものである可能性があります。
　今後も計画的に漏水調査をし、老朽管路の更新を実施する必要があります。</t>
    <rPh sb="8" eb="10">
      <t>ルイジ</t>
    </rPh>
    <rPh sb="10" eb="12">
      <t>ダンタイ</t>
    </rPh>
    <rPh sb="12" eb="13">
      <t>ナ</t>
    </rPh>
    <rPh sb="28" eb="31">
      <t>コンネンド</t>
    </rPh>
    <rPh sb="32" eb="34">
      <t>ルイジ</t>
    </rPh>
    <rPh sb="34" eb="36">
      <t>ダンタイ</t>
    </rPh>
    <rPh sb="37" eb="39">
      <t>シタマワ</t>
    </rPh>
    <rPh sb="52" eb="54">
      <t>ゲンカ</t>
    </rPh>
    <rPh sb="54" eb="56">
      <t>ショウキャク</t>
    </rPh>
    <rPh sb="56" eb="57">
      <t>ヒ</t>
    </rPh>
    <rPh sb="58" eb="60">
      <t>ゾウカ</t>
    </rPh>
    <rPh sb="147" eb="149">
      <t>コンゴ</t>
    </rPh>
    <rPh sb="155" eb="157">
      <t>ヨソウ</t>
    </rPh>
    <phoneticPr fontId="4"/>
  </si>
  <si>
    <t xml:space="preserve"> 現在の経営は安定していますが、急激な燃料価格に高騰よる支出の増や、施設の更新需要の増加が見込まれます。今後給水人口減少等により利益の減少が予測されるため、財源の確保とより優先順位を付けた老朽資産更新に取り組む必要があると考えられます。</t>
    <rPh sb="1" eb="3">
      <t>ゲンザイ</t>
    </rPh>
    <rPh sb="4" eb="6">
      <t>ケイエイ</t>
    </rPh>
    <rPh sb="7" eb="9">
      <t>アンテイ</t>
    </rPh>
    <rPh sb="16" eb="18">
      <t>キュウゲキ</t>
    </rPh>
    <rPh sb="19" eb="21">
      <t>ネンリョウ</t>
    </rPh>
    <rPh sb="21" eb="23">
      <t>カカク</t>
    </rPh>
    <rPh sb="24" eb="26">
      <t>コウトウ</t>
    </rPh>
    <rPh sb="28" eb="30">
      <t>シシュツ</t>
    </rPh>
    <rPh sb="78" eb="80">
      <t>ザイゲン</t>
    </rPh>
    <rPh sb="111" eb="112">
      <t>カンガ</t>
    </rPh>
    <phoneticPr fontId="4"/>
  </si>
  <si>
    <t xml:space="preserve"> 平成３０年度から令和２年度にかけて中央監視設備の更新を行ったため、有形固定資産減価償却率は令和２年度は減少しましたが、令和３年度以降、第２次拡張で整備した管路が更新時期を迎えており、有形固定資産減価償却率・管路経年化率はいずれも上昇傾向にあります。また、管路更新率も低い傾向にあることから管路の更新が追い付いていないと考えられます。
 今後も安定的な財源の確保と老朽資産の更新に取り組む必要があります。</t>
    <rPh sb="1" eb="3">
      <t>ヘイセイ</t>
    </rPh>
    <rPh sb="5" eb="7">
      <t>ネンド</t>
    </rPh>
    <rPh sb="9" eb="11">
      <t>レイワ</t>
    </rPh>
    <rPh sb="12" eb="14">
      <t>ネンド</t>
    </rPh>
    <rPh sb="18" eb="20">
      <t>チュウオウ</t>
    </rPh>
    <rPh sb="20" eb="22">
      <t>カンシ</t>
    </rPh>
    <rPh sb="22" eb="24">
      <t>セツビ</t>
    </rPh>
    <rPh sb="25" eb="27">
      <t>コウシン</t>
    </rPh>
    <rPh sb="28" eb="29">
      <t>オコナ</t>
    </rPh>
    <rPh sb="46" eb="48">
      <t>レイワ</t>
    </rPh>
    <rPh sb="49" eb="51">
      <t>ネンド</t>
    </rPh>
    <rPh sb="52" eb="54">
      <t>ゲンショウ</t>
    </rPh>
    <rPh sb="145" eb="147">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</si>
</sst>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0.73</c:v>
                </c:pt>
                <c:pt idx="1">
                  <c:v>0.17</c:v>
                </c:pt>
                <c:pt idx="2">
                  <c:v>1.28</c:v>
                </c:pt>
                <c:pt idx="3">
                  <c:v>1.06</c:v>
                </c:pt>
                <c:pt idx="4">
                  <c:v>0.34</c:v>
                </c:pt>
              </c:numCache>
            </c:numRef>
          </c:val>
          <c:extLst>
            <c:ext xmlns:c16="http://schemas.microsoft.com/office/drawing/2014/chart" uri="{C3380CC4-5D6E-409C-BE32-E72D297353CC}">
              <c16:uniqueId val="{00000000-899A-42CE-8878-32AF4BEF03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99A-42CE-8878-32AF4BEF03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63.39</c:v>
                </c:pt>
                <c:pt idx="1">
                  <c:v>62.37</c:v>
                </c:pt>
                <c:pt idx="2">
                  <c:v>61.73</c:v>
                </c:pt>
                <c:pt idx="3">
                  <c:v>64.27</c:v>
                </c:pt>
                <c:pt idx="4">
                  <c:v>63.74</c:v>
                </c:pt>
              </c:numCache>
            </c:numRef>
          </c:val>
          <c:extLst>
            <c:ext xmlns:c16="http://schemas.microsoft.com/office/drawing/2014/chart" uri="{C3380CC4-5D6E-409C-BE32-E72D297353CC}">
              <c16:uniqueId val="{00000000-D7EE-4223-BD9F-281CE9EA6A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D7EE-4223-BD9F-281CE9EA6A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80.38</c:v>
                </c:pt>
                <c:pt idx="1">
                  <c:v>81.08</c:v>
                </c:pt>
                <c:pt idx="2">
                  <c:v>81.2</c:v>
                </c:pt>
                <c:pt idx="3">
                  <c:v>79</c:v>
                </c:pt>
                <c:pt idx="4">
                  <c:v>79.209999999999994</c:v>
                </c:pt>
              </c:numCache>
            </c:numRef>
          </c:val>
          <c:extLst>
            <c:ext xmlns:c16="http://schemas.microsoft.com/office/drawing/2014/chart" uri="{C3380CC4-5D6E-409C-BE32-E72D297353CC}">
              <c16:uniqueId val="{00000000-3505-4F8C-B464-6586453E85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3505-4F8C-B464-6586453E85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118.91</c:v>
                </c:pt>
                <c:pt idx="1">
                  <c:v>116.77</c:v>
                </c:pt>
                <c:pt idx="2">
                  <c:v>115.98</c:v>
                </c:pt>
                <c:pt idx="3">
                  <c:v>115.87</c:v>
                </c:pt>
                <c:pt idx="4">
                  <c:v>109.08</c:v>
                </c:pt>
              </c:numCache>
            </c:numRef>
          </c:val>
          <c:extLst>
            <c:ext xmlns:c16="http://schemas.microsoft.com/office/drawing/2014/chart" uri="{C3380CC4-5D6E-409C-BE32-E72D297353CC}">
              <c16:uniqueId val="{00000000-44AE-4E27-8C82-429351AB5FD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44AE-4E27-8C82-429351AB5FD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49.33</c:v>
                </c:pt>
                <c:pt idx="1">
                  <c:v>50.3</c:v>
                </c:pt>
                <c:pt idx="2">
                  <c:v>51.61</c:v>
                </c:pt>
                <c:pt idx="3">
                  <c:v>50.37</c:v>
                </c:pt>
                <c:pt idx="4">
                  <c:v>51.48</c:v>
                </c:pt>
              </c:numCache>
            </c:numRef>
          </c:val>
          <c:extLst>
            <c:ext xmlns:c16="http://schemas.microsoft.com/office/drawing/2014/chart" uri="{C3380CC4-5D6E-409C-BE32-E72D297353CC}">
              <c16:uniqueId val="{00000000-8460-4486-8551-554C57C6C7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8460-4486-8551-554C57C6C7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23.95</c:v>
                </c:pt>
                <c:pt idx="1">
                  <c:v>25.05</c:v>
                </c:pt>
                <c:pt idx="2">
                  <c:v>26.17</c:v>
                </c:pt>
                <c:pt idx="3">
                  <c:v>26.14</c:v>
                </c:pt>
                <c:pt idx="4">
                  <c:v>25.18</c:v>
                </c:pt>
              </c:numCache>
            </c:numRef>
          </c:val>
          <c:extLst>
            <c:ext xmlns:c16="http://schemas.microsoft.com/office/drawing/2014/chart" uri="{C3380CC4-5D6E-409C-BE32-E72D297353CC}">
              <c16:uniqueId val="{00000000-E794-49E4-AAC3-62423C893E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794-49E4-AAC3-62423C893E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66-4F96-81B4-E2B96765EE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8466-4F96-81B4-E2B96765EE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913.01</c:v>
                </c:pt>
                <c:pt idx="1">
                  <c:v>1941.56</c:v>
                </c:pt>
                <c:pt idx="2">
                  <c:v>1584.18</c:v>
                </c:pt>
                <c:pt idx="3">
                  <c:v>1125.96</c:v>
                </c:pt>
                <c:pt idx="4">
                  <c:v>1120.79</c:v>
                </c:pt>
              </c:numCache>
            </c:numRef>
          </c:val>
          <c:extLst>
            <c:ext xmlns:c16="http://schemas.microsoft.com/office/drawing/2014/chart" uri="{C3380CC4-5D6E-409C-BE32-E72D297353CC}">
              <c16:uniqueId val="{00000000-B7A1-44F5-B633-CC94A0F5A4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7A1-44F5-B633-CC94A0F5A4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332.12</c:v>
                </c:pt>
                <c:pt idx="1">
                  <c:v>343.66</c:v>
                </c:pt>
                <c:pt idx="2">
                  <c:v>351.7</c:v>
                </c:pt>
                <c:pt idx="3">
                  <c:v>359.48</c:v>
                </c:pt>
                <c:pt idx="4">
                  <c:v>401.43</c:v>
                </c:pt>
              </c:numCache>
            </c:numRef>
          </c:val>
          <c:extLst>
            <c:ext xmlns:c16="http://schemas.microsoft.com/office/drawing/2014/chart" uri="{C3380CC4-5D6E-409C-BE32-E72D297353CC}">
              <c16:uniqueId val="{00000000-8E68-4D0D-9106-143D1F8F18C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8E68-4D0D-9106-143D1F8F18C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112.78</c:v>
                </c:pt>
                <c:pt idx="1">
                  <c:v>112.1</c:v>
                </c:pt>
                <c:pt idx="2">
                  <c:v>110.43</c:v>
                </c:pt>
                <c:pt idx="3">
                  <c:v>110.29</c:v>
                </c:pt>
                <c:pt idx="4">
                  <c:v>91.14</c:v>
                </c:pt>
              </c:numCache>
            </c:numRef>
          </c:val>
          <c:extLst>
            <c:ext xmlns:c16="http://schemas.microsoft.com/office/drawing/2014/chart" uri="{C3380CC4-5D6E-409C-BE32-E72D297353CC}">
              <c16:uniqueId val="{00000000-360A-4B43-95BA-2696233E281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60A-4B43-95BA-2696233E281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165.23</c:v>
                </c:pt>
                <c:pt idx="1">
                  <c:v>166.61</c:v>
                </c:pt>
                <c:pt idx="2">
                  <c:v>169.15</c:v>
                </c:pt>
                <c:pt idx="3">
                  <c:v>168.95</c:v>
                </c:pt>
                <c:pt idx="4">
                  <c:v>184.86</c:v>
                </c:pt>
              </c:numCache>
            </c:numRef>
          </c:val>
          <c:extLst>
            <c:ext xmlns:c16="http://schemas.microsoft.com/office/drawing/2014/chart" uri="{C3380CC4-5D6E-409C-BE32-E72D297353CC}">
              <c16:uniqueId val="{00000000-526C-424C-BBDD-FA4390AFDAE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526C-424C-BBDD-FA4390AFDAE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かつらぎ町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16137</v>
      </c>
      <c r="AM8" s="45"/>
      <c r="AN8" s="45"/>
      <c r="AO8" s="45"/>
      <c r="AP8" s="45"/>
      <c r="AQ8" s="45"/>
      <c r="AR8" s="45"/>
      <c r="AS8" s="45"/>
      <c r="AT8" s="46">
        <f>データ!$S$6</f>
        <v>151.69</v>
      </c>
      <c r="AU8" s="47"/>
      <c r="AV8" s="47"/>
      <c r="AW8" s="47"/>
      <c r="AX8" s="47"/>
      <c r="AY8" s="47"/>
      <c r="AZ8" s="47"/>
      <c r="BA8" s="47"/>
      <c r="BB8" s="48">
        <f>データ!$T$6</f>
        <v>106.38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79.62</v>
      </c>
      <c r="J10" s="47"/>
      <c r="K10" s="47"/>
      <c r="L10" s="47"/>
      <c r="M10" s="47"/>
      <c r="N10" s="47"/>
      <c r="O10" s="81"/>
      <c r="P10" s="48">
        <f>データ!$P$6</f>
        <v>95.09</v>
      </c>
      <c r="Q10" s="48"/>
      <c r="R10" s="48"/>
      <c r="S10" s="48"/>
      <c r="T10" s="48"/>
      <c r="U10" s="48"/>
      <c r="V10" s="48"/>
      <c r="W10" s="45">
        <f>データ!$Q$6</f>
        <v>3400</v>
      </c>
      <c r="X10" s="45"/>
      <c r="Y10" s="45"/>
      <c r="Z10" s="45"/>
      <c r="AA10" s="45"/>
      <c r="AB10" s="45"/>
      <c r="AC10" s="45"/>
      <c r="AD10" s="2"/>
      <c r="AE10" s="2"/>
      <c r="AF10" s="2"/>
      <c r="AG10" s="2"/>
      <c r="AH10" s="2"/>
      <c r="AI10" s="2"/>
      <c r="AJ10" s="2"/>
      <c r="AK10" s="2"/>
      <c r="AL10" s="45">
        <f>データ!$U$6</f>
        <v>15267</v>
      </c>
      <c r="AM10" s="45"/>
      <c r="AN10" s="45"/>
      <c r="AO10" s="45"/>
      <c r="AP10" s="45"/>
      <c r="AQ10" s="45"/>
      <c r="AR10" s="45"/>
      <c r="AS10" s="45"/>
      <c r="AT10" s="46">
        <f>データ!$V$6</f>
        <v>47.63</v>
      </c>
      <c r="AU10" s="47"/>
      <c r="AV10" s="47"/>
      <c r="AW10" s="47"/>
      <c r="AX10" s="47"/>
      <c r="AY10" s="47"/>
      <c r="AZ10" s="47"/>
      <c r="BA10" s="47"/>
      <c r="BB10" s="48">
        <f>データ!$W$6</f>
        <v>320.52999999999997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v4djuvpp2+awj1X1tNQmGE8SPYWc4UOq9FqF1Yr1c5olmkpHjJULnhvTKWdBohlJJnI2czkep7jx7jFxVtH3Q==" saltValue="W4P762j4X1bxFkW6NVsuA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303411</v>
      </c>
      <c r="D6" s="20">
        <f t="shared" si="3"/>
        <v>46</v>
      </c>
      <c r="E6" s="20">
        <f t="shared" si="3"/>
        <v>1</v>
      </c>
      <c r="F6" s="20">
        <f t="shared" si="3"/>
        <v>0</v>
      </c>
      <c r="G6" s="20">
        <f t="shared" si="3"/>
        <v>1</v>
      </c>
      <c r="H6" s="20" t="str">
        <f t="shared" si="3"/>
        <v>和歌山県　かつらぎ町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79.62</v>
      </c>
      <c r="P6" s="21">
        <f t="shared" si="3"/>
        <v>95.09</v>
      </c>
      <c r="Q6" s="21">
        <f t="shared" si="3"/>
        <v>3400</v>
      </c>
      <c r="R6" s="21">
        <f t="shared" si="3"/>
        <v>16137</v>
      </c>
      <c r="S6" s="21">
        <f t="shared" si="3"/>
        <v>151.69</v>
      </c>
      <c r="T6" s="21">
        <f t="shared" si="3"/>
        <v>106.38</v>
      </c>
      <c r="U6" s="21">
        <f t="shared" si="3"/>
        <v>15267</v>
      </c>
      <c r="V6" s="21">
        <f t="shared" si="3"/>
        <v>47.63</v>
      </c>
      <c r="W6" s="21">
        <f t="shared" si="3"/>
        <v>320.52999999999997</v>
      </c>
      <c r="X6" s="22">
        <f>IF(X7="",NA(),X7)</f>
        <v>118.91</v>
      </c>
      <c r="Y6" s="22">
        <f t="shared" ref="Y6:AG6" si="4">IF(Y7="",NA(),Y7)</f>
        <v>116.77</v>
      </c>
      <c r="Z6" s="22">
        <f t="shared" si="4"/>
        <v>115.98</v>
      </c>
      <c r="AA6" s="22">
        <f t="shared" si="4"/>
        <v>115.87</v>
      </c>
      <c r="AB6" s="22">
        <f t="shared" si="4"/>
        <v>109.08</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913.01</v>
      </c>
      <c r="AU6" s="22">
        <f t="shared" ref="AU6:BC6" si="6">IF(AU7="",NA(),AU7)</f>
        <v>1941.56</v>
      </c>
      <c r="AV6" s="22">
        <f t="shared" si="6"/>
        <v>1584.18</v>
      </c>
      <c r="AW6" s="22">
        <f t="shared" si="6"/>
        <v>1125.96</v>
      </c>
      <c r="AX6" s="22">
        <f t="shared" si="6"/>
        <v>1120.79</v>
      </c>
      <c r="AY6" s="22">
        <f t="shared" si="6"/>
        <v>359.47</v>
      </c>
      <c r="AZ6" s="22">
        <f t="shared" si="6"/>
        <v>369.69</v>
      </c>
      <c r="BA6" s="22">
        <f t="shared" si="6"/>
        <v>379.08</v>
      </c>
      <c r="BB6" s="22">
        <f t="shared" si="6"/>
        <v>367.55</v>
      </c>
      <c r="BC6" s="22">
        <f t="shared" si="6"/>
        <v>378.56</v>
      </c>
      <c r="BD6" s="21" t="str">
        <f>IF(BD7="","",IF(BD7="-","【-】","【"&amp;SUBSTITUTE(TEXT(BD7,"#,##0.00"),"-","△")&amp;"】"))</f>
        <v>【261.51】</v>
      </c>
      <c r="BE6" s="22">
        <f>IF(BE7="",NA(),BE7)</f>
        <v>332.12</v>
      </c>
      <c r="BF6" s="22">
        <f t="shared" ref="BF6:BN6" si="7">IF(BF7="",NA(),BF7)</f>
        <v>343.66</v>
      </c>
      <c r="BG6" s="22">
        <f t="shared" si="7"/>
        <v>351.7</v>
      </c>
      <c r="BH6" s="22">
        <f t="shared" si="7"/>
        <v>359.48</v>
      </c>
      <c r="BI6" s="22">
        <f t="shared" si="7"/>
        <v>401.43</v>
      </c>
      <c r="BJ6" s="22">
        <f t="shared" si="7"/>
        <v>401.79</v>
      </c>
      <c r="BK6" s="22">
        <f t="shared" si="7"/>
        <v>402.99</v>
      </c>
      <c r="BL6" s="22">
        <f t="shared" si="7"/>
        <v>398.98</v>
      </c>
      <c r="BM6" s="22">
        <f t="shared" si="7"/>
        <v>418.68</v>
      </c>
      <c r="BN6" s="22">
        <f t="shared" si="7"/>
        <v>395.68</v>
      </c>
      <c r="BO6" s="21" t="str">
        <f>IF(BO7="","",IF(BO7="-","【-】","【"&amp;SUBSTITUTE(TEXT(BO7,"#,##0.00"),"-","△")&amp;"】"))</f>
        <v>【265.16】</v>
      </c>
      <c r="BP6" s="22">
        <f>IF(BP7="",NA(),BP7)</f>
        <v>112.78</v>
      </c>
      <c r="BQ6" s="22">
        <f t="shared" ref="BQ6:BY6" si="8">IF(BQ7="",NA(),BQ7)</f>
        <v>112.1</v>
      </c>
      <c r="BR6" s="22">
        <f t="shared" si="8"/>
        <v>110.43</v>
      </c>
      <c r="BS6" s="22">
        <f t="shared" si="8"/>
        <v>110.29</v>
      </c>
      <c r="BT6" s="22">
        <f t="shared" si="8"/>
        <v>91.14</v>
      </c>
      <c r="BU6" s="22">
        <f t="shared" si="8"/>
        <v>100.12</v>
      </c>
      <c r="BV6" s="22">
        <f t="shared" si="8"/>
        <v>98.66</v>
      </c>
      <c r="BW6" s="22">
        <f t="shared" si="8"/>
        <v>98.64</v>
      </c>
      <c r="BX6" s="22">
        <f t="shared" si="8"/>
        <v>94.78</v>
      </c>
      <c r="BY6" s="22">
        <f t="shared" si="8"/>
        <v>97.59</v>
      </c>
      <c r="BZ6" s="21" t="str">
        <f>IF(BZ7="","",IF(BZ7="-","【-】","【"&amp;SUBSTITUTE(TEXT(BZ7,"#,##0.00"),"-","△")&amp;"】"))</f>
        <v>【102.35】</v>
      </c>
      <c r="CA6" s="22">
        <f>IF(CA7="",NA(),CA7)</f>
        <v>165.23</v>
      </c>
      <c r="CB6" s="22">
        <f t="shared" ref="CB6:CJ6" si="9">IF(CB7="",NA(),CB7)</f>
        <v>166.61</v>
      </c>
      <c r="CC6" s="22">
        <f t="shared" si="9"/>
        <v>169.15</v>
      </c>
      <c r="CD6" s="22">
        <f t="shared" si="9"/>
        <v>168.95</v>
      </c>
      <c r="CE6" s="22">
        <f t="shared" si="9"/>
        <v>184.86</v>
      </c>
      <c r="CF6" s="22">
        <f t="shared" si="9"/>
        <v>174.97</v>
      </c>
      <c r="CG6" s="22">
        <f t="shared" si="9"/>
        <v>178.59</v>
      </c>
      <c r="CH6" s="22">
        <f t="shared" si="9"/>
        <v>178.92</v>
      </c>
      <c r="CI6" s="22">
        <f t="shared" si="9"/>
        <v>181.3</v>
      </c>
      <c r="CJ6" s="22">
        <f t="shared" si="9"/>
        <v>181.71</v>
      </c>
      <c r="CK6" s="21" t="str">
        <f>IF(CK7="","",IF(CK7="-","【-】","【"&amp;SUBSTITUTE(TEXT(CK7,"#,##0.00"),"-","△")&amp;"】"))</f>
        <v>【167.74】</v>
      </c>
      <c r="CL6" s="22">
        <f>IF(CL7="",NA(),CL7)</f>
        <v>63.39</v>
      </c>
      <c r="CM6" s="22">
        <f t="shared" ref="CM6:CU6" si="10">IF(CM7="",NA(),CM7)</f>
        <v>62.37</v>
      </c>
      <c r="CN6" s="22">
        <f t="shared" si="10"/>
        <v>61.73</v>
      </c>
      <c r="CO6" s="22">
        <f t="shared" si="10"/>
        <v>64.27</v>
      </c>
      <c r="CP6" s="22">
        <f t="shared" si="10"/>
        <v>63.74</v>
      </c>
      <c r="CQ6" s="22">
        <f t="shared" si="10"/>
        <v>55.63</v>
      </c>
      <c r="CR6" s="22">
        <f t="shared" si="10"/>
        <v>55.03</v>
      </c>
      <c r="CS6" s="22">
        <f t="shared" si="10"/>
        <v>55.14</v>
      </c>
      <c r="CT6" s="22">
        <f t="shared" si="10"/>
        <v>55.89</v>
      </c>
      <c r="CU6" s="22">
        <f t="shared" si="10"/>
        <v>55.72</v>
      </c>
      <c r="CV6" s="21" t="str">
        <f>IF(CV7="","",IF(CV7="-","【-】","【"&amp;SUBSTITUTE(TEXT(CV7,"#,##0.00"),"-","△")&amp;"】"))</f>
        <v>【60.29】</v>
      </c>
      <c r="CW6" s="22">
        <f>IF(CW7="",NA(),CW7)</f>
        <v>80.38</v>
      </c>
      <c r="CX6" s="22">
        <f t="shared" ref="CX6:DF6" si="11">IF(CX7="",NA(),CX7)</f>
        <v>81.08</v>
      </c>
      <c r="CY6" s="22">
        <f t="shared" si="11"/>
        <v>81.2</v>
      </c>
      <c r="CZ6" s="22">
        <f t="shared" si="11"/>
        <v>79</v>
      </c>
      <c r="DA6" s="22">
        <f t="shared" si="11"/>
        <v>79.209999999999994</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49.33</v>
      </c>
      <c r="DI6" s="22">
        <f t="shared" ref="DI6:DQ6" si="12">IF(DI7="",NA(),DI7)</f>
        <v>50.3</v>
      </c>
      <c r="DJ6" s="22">
        <f t="shared" si="12"/>
        <v>51.61</v>
      </c>
      <c r="DK6" s="22">
        <f t="shared" si="12"/>
        <v>50.37</v>
      </c>
      <c r="DL6" s="22">
        <f t="shared" si="12"/>
        <v>51.48</v>
      </c>
      <c r="DM6" s="22">
        <f t="shared" si="12"/>
        <v>48.05</v>
      </c>
      <c r="DN6" s="22">
        <f t="shared" si="12"/>
        <v>48.87</v>
      </c>
      <c r="DO6" s="22">
        <f t="shared" si="12"/>
        <v>49.92</v>
      </c>
      <c r="DP6" s="22">
        <f t="shared" si="12"/>
        <v>50.63</v>
      </c>
      <c r="DQ6" s="22">
        <f t="shared" si="12"/>
        <v>51.29</v>
      </c>
      <c r="DR6" s="21" t="str">
        <f>IF(DR7="","",IF(DR7="-","【-】","【"&amp;SUBSTITUTE(TEXT(DR7,"#,##0.00"),"-","△")&amp;"】"))</f>
        <v>【50.88】</v>
      </c>
      <c r="DS6" s="22">
        <f>IF(DS7="",NA(),DS7)</f>
        <v>23.95</v>
      </c>
      <c r="DT6" s="22">
        <f t="shared" ref="DT6:EB6" si="13">IF(DT7="",NA(),DT7)</f>
        <v>25.05</v>
      </c>
      <c r="DU6" s="22">
        <f t="shared" si="13"/>
        <v>26.17</v>
      </c>
      <c r="DV6" s="22">
        <f t="shared" si="13"/>
        <v>26.14</v>
      </c>
      <c r="DW6" s="22">
        <f t="shared" si="13"/>
        <v>25.18</v>
      </c>
      <c r="DX6" s="22">
        <f t="shared" si="13"/>
        <v>13.39</v>
      </c>
      <c r="DY6" s="22">
        <f t="shared" si="13"/>
        <v>14.85</v>
      </c>
      <c r="DZ6" s="22">
        <f t="shared" si="13"/>
        <v>16.88</v>
      </c>
      <c r="EA6" s="22">
        <f t="shared" si="13"/>
        <v>18.28</v>
      </c>
      <c r="EB6" s="22">
        <f t="shared" si="13"/>
        <v>19.61</v>
      </c>
      <c r="EC6" s="21" t="str">
        <f>IF(EC7="","",IF(EC7="-","【-】","【"&amp;SUBSTITUTE(TEXT(EC7,"#,##0.00"),"-","△")&amp;"】"))</f>
        <v>【22.30】</v>
      </c>
      <c r="ED6" s="22">
        <f>IF(ED7="",NA(),ED7)</f>
        <v>0.73</v>
      </c>
      <c r="EE6" s="22">
        <f t="shared" ref="EE6:EM6" si="14">IF(EE7="",NA(),EE7)</f>
        <v>0.17</v>
      </c>
      <c r="EF6" s="22">
        <f t="shared" si="14"/>
        <v>1.28</v>
      </c>
      <c r="EG6" s="22">
        <f t="shared" si="14"/>
        <v>1.06</v>
      </c>
      <c r="EH6" s="22">
        <f t="shared" si="14"/>
        <v>0.34</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303411</v>
      </c>
      <c r="D7" s="24">
        <v>46</v>
      </c>
      <c r="E7" s="24">
        <v>1</v>
      </c>
      <c r="F7" s="24">
        <v>0</v>
      </c>
      <c r="G7" s="24">
        <v>1</v>
      </c>
      <c r="H7" s="24" t="s">
        <v>93</v>
      </c>
      <c r="I7" s="24" t="s">
        <v>94</v>
      </c>
      <c r="J7" s="24" t="s">
        <v>95</v>
      </c>
      <c r="K7" s="24" t="s">
        <v>96</v>
      </c>
      <c r="L7" s="24" t="s">
        <v>97</v>
      </c>
      <c r="M7" s="24" t="s">
        <v>98</v>
      </c>
      <c r="N7" s="25" t="s">
        <v>99</v>
      </c>
      <c r="O7" s="25">
        <v>79.62</v>
      </c>
      <c r="P7" s="25">
        <v>95.09</v>
      </c>
      <c r="Q7" s="25">
        <v>3400</v>
      </c>
      <c r="R7" s="25">
        <v>16137</v>
      </c>
      <c r="S7" s="25">
        <v>151.69</v>
      </c>
      <c r="T7" s="25">
        <v>106.38</v>
      </c>
      <c r="U7" s="25">
        <v>15267</v>
      </c>
      <c r="V7" s="25">
        <v>47.63</v>
      </c>
      <c r="W7" s="25">
        <v>320.52999999999997</v>
      </c>
      <c r="X7" s="25">
        <v>118.91</v>
      </c>
      <c r="Y7" s="25">
        <v>116.77</v>
      </c>
      <c r="Z7" s="25">
        <v>115.98</v>
      </c>
      <c r="AA7" s="25">
        <v>115.87</v>
      </c>
      <c r="AB7" s="25">
        <v>109.08</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913.01</v>
      </c>
      <c r="AU7" s="25">
        <v>1941.56</v>
      </c>
      <c r="AV7" s="25">
        <v>1584.18</v>
      </c>
      <c r="AW7" s="25">
        <v>1125.96</v>
      </c>
      <c r="AX7" s="25">
        <v>1120.79</v>
      </c>
      <c r="AY7" s="25">
        <v>359.47</v>
      </c>
      <c r="AZ7" s="25">
        <v>369.69</v>
      </c>
      <c r="BA7" s="25">
        <v>379.08</v>
      </c>
      <c r="BB7" s="25">
        <v>367.55</v>
      </c>
      <c r="BC7" s="25">
        <v>378.56</v>
      </c>
      <c r="BD7" s="25">
        <v>261.51</v>
      </c>
      <c r="BE7" s="25">
        <v>332.12</v>
      </c>
      <c r="BF7" s="25">
        <v>343.66</v>
      </c>
      <c r="BG7" s="25">
        <v>351.7</v>
      </c>
      <c r="BH7" s="25">
        <v>359.48</v>
      </c>
      <c r="BI7" s="25">
        <v>401.43</v>
      </c>
      <c r="BJ7" s="25">
        <v>401.79</v>
      </c>
      <c r="BK7" s="25">
        <v>402.99</v>
      </c>
      <c r="BL7" s="25">
        <v>398.98</v>
      </c>
      <c r="BM7" s="25">
        <v>418.68</v>
      </c>
      <c r="BN7" s="25">
        <v>395.68</v>
      </c>
      <c r="BO7" s="25">
        <v>265.16000000000003</v>
      </c>
      <c r="BP7" s="25">
        <v>112.78</v>
      </c>
      <c r="BQ7" s="25">
        <v>112.1</v>
      </c>
      <c r="BR7" s="25">
        <v>110.43</v>
      </c>
      <c r="BS7" s="25">
        <v>110.29</v>
      </c>
      <c r="BT7" s="25">
        <v>91.14</v>
      </c>
      <c r="BU7" s="25">
        <v>100.12</v>
      </c>
      <c r="BV7" s="25">
        <v>98.66</v>
      </c>
      <c r="BW7" s="25">
        <v>98.64</v>
      </c>
      <c r="BX7" s="25">
        <v>94.78</v>
      </c>
      <c r="BY7" s="25">
        <v>97.59</v>
      </c>
      <c r="BZ7" s="25">
        <v>102.35</v>
      </c>
      <c r="CA7" s="25">
        <v>165.23</v>
      </c>
      <c r="CB7" s="25">
        <v>166.61</v>
      </c>
      <c r="CC7" s="25">
        <v>169.15</v>
      </c>
      <c r="CD7" s="25">
        <v>168.95</v>
      </c>
      <c r="CE7" s="25">
        <v>184.86</v>
      </c>
      <c r="CF7" s="25">
        <v>174.97</v>
      </c>
      <c r="CG7" s="25">
        <v>178.59</v>
      </c>
      <c r="CH7" s="25">
        <v>178.92</v>
      </c>
      <c r="CI7" s="25">
        <v>181.3</v>
      </c>
      <c r="CJ7" s="25">
        <v>181.71</v>
      </c>
      <c r="CK7" s="25">
        <v>167.74</v>
      </c>
      <c r="CL7" s="25">
        <v>63.39</v>
      </c>
      <c r="CM7" s="25">
        <v>62.37</v>
      </c>
      <c r="CN7" s="25">
        <v>61.73</v>
      </c>
      <c r="CO7" s="25">
        <v>64.27</v>
      </c>
      <c r="CP7" s="25">
        <v>63.74</v>
      </c>
      <c r="CQ7" s="25">
        <v>55.63</v>
      </c>
      <c r="CR7" s="25">
        <v>55.03</v>
      </c>
      <c r="CS7" s="25">
        <v>55.14</v>
      </c>
      <c r="CT7" s="25">
        <v>55.89</v>
      </c>
      <c r="CU7" s="25">
        <v>55.72</v>
      </c>
      <c r="CV7" s="25">
        <v>60.29</v>
      </c>
      <c r="CW7" s="25">
        <v>80.38</v>
      </c>
      <c r="CX7" s="25">
        <v>81.08</v>
      </c>
      <c r="CY7" s="25">
        <v>81.2</v>
      </c>
      <c r="CZ7" s="25">
        <v>79</v>
      </c>
      <c r="DA7" s="25">
        <v>79.209999999999994</v>
      </c>
      <c r="DB7" s="25">
        <v>82.04</v>
      </c>
      <c r="DC7" s="25">
        <v>81.900000000000006</v>
      </c>
      <c r="DD7" s="25">
        <v>81.39</v>
      </c>
      <c r="DE7" s="25">
        <v>81.27</v>
      </c>
      <c r="DF7" s="25">
        <v>81.260000000000005</v>
      </c>
      <c r="DG7" s="25">
        <v>90.12</v>
      </c>
      <c r="DH7" s="25">
        <v>49.33</v>
      </c>
      <c r="DI7" s="25">
        <v>50.3</v>
      </c>
      <c r="DJ7" s="25">
        <v>51.61</v>
      </c>
      <c r="DK7" s="25">
        <v>50.37</v>
      </c>
      <c r="DL7" s="25">
        <v>51.48</v>
      </c>
      <c r="DM7" s="25">
        <v>48.05</v>
      </c>
      <c r="DN7" s="25">
        <v>48.87</v>
      </c>
      <c r="DO7" s="25">
        <v>49.92</v>
      </c>
      <c r="DP7" s="25">
        <v>50.63</v>
      </c>
      <c r="DQ7" s="25">
        <v>51.29</v>
      </c>
      <c r="DR7" s="25">
        <v>50.88</v>
      </c>
      <c r="DS7" s="25">
        <v>23.95</v>
      </c>
      <c r="DT7" s="25">
        <v>25.05</v>
      </c>
      <c r="DU7" s="25">
        <v>26.17</v>
      </c>
      <c r="DV7" s="25">
        <v>26.14</v>
      </c>
      <c r="DW7" s="25">
        <v>25.18</v>
      </c>
      <c r="DX7" s="25">
        <v>13.39</v>
      </c>
      <c r="DY7" s="25">
        <v>14.85</v>
      </c>
      <c r="DZ7" s="25">
        <v>16.88</v>
      </c>
      <c r="EA7" s="25">
        <v>18.28</v>
      </c>
      <c r="EB7" s="25">
        <v>19.61</v>
      </c>
      <c r="EC7" s="25">
        <v>22.3</v>
      </c>
      <c r="ED7" s="25">
        <v>0.73</v>
      </c>
      <c r="EE7" s="25">
        <v>0.17</v>
      </c>
      <c r="EF7" s="25">
        <v>1.28</v>
      </c>
      <c r="EG7" s="25">
        <v>1.06</v>
      </c>
      <c r="EH7" s="25">
        <v>0.34</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2023-02-20T00:08:47Z</cp:lastPrinted>
  <dcterms:created xsi:type="dcterms:W3CDTF">2022-12-01T01:02:44Z</dcterms:created>
  <dcterms:modified xsi:type="dcterms:W3CDTF">2023-02-20T00:08:48Z</dcterms:modified>
  <cp:category/>
</cp:coreProperties>
</file>