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10-上下水道部\01-水道総務課\01-水道総務班\★11上下水道\11-01　上水道\11-01-02　会計\4.統計・調査・計画・広報\26.財政ｼﾐｭﾚｰｼｮﾝ・.経営指標・経営比較分析\3.経営比較分析表\R04\08_紀の川市\提出\"/>
    </mc:Choice>
  </mc:AlternateContent>
  <workbookProtection workbookAlgorithmName="SHA-512" workbookHashValue="jqHymriR8PItSQ7HeO39pdmarRNE6m/jqt1k24AmstcErhH0YoCyQIm8sJF1Usr2uYXvo9jM94D3+YZJ/CvHWA==" workbookSaltValue="VzwVfhr8AUKcZnGCqFfxfQ==" workbookSpinCount="100000" lockStructure="1"/>
  <bookViews>
    <workbookView xWindow="0" yWindow="0" windowWidth="15360" windowHeight="7632"/>
  </bookViews>
  <sheets>
    <sheet name="法適用_水道事業" sheetId="4" r:id="rId1"/>
    <sheet name="データ" sheetId="5" state="hidden" r:id="rId2"/>
  </sheet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<sst xmlns="http://schemas.openxmlformats.org/spreadsheetml/2006/main" count="228" uniqueCount="115">
  <si>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</si>
  <si>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</si>
  <si>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</si>
  <si>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</si>
  <si>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</si>
  <si>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</si>
  <si>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</si>
  <si>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</si>
  <si>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</si>
  <si>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</si>
  <si>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</si>
  <si>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</si>
  <si>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</si>
  <si>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</si>
  <si>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</si>
  <si>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</si>
  <si>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</si>
  <si>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</si>
  <si>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</si>
  <si>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</si>
  <si>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</si>
  <si>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</si>
  <si>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</si>
  <si>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</si>
  <si>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</si>
  <si>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</si>
  <si>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</si>
  <si>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</si>
  <si>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</si>
  <si>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</si>
  <si>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</si>
  <si>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</si>
  <si>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</si>
  <si>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</si>
  <si>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</si>
  <si>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</si>
  <si>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</si>
  <si>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</si>
  <si>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</si>
  <si>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</si>
  <si>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</si>
  <si>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</si>
  <si>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</si>
  <si>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</si>
  <si>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</si>
  <si>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</si>
  <si>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</si>
  <si>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</si>
  <si>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</si>
  <si>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</si>
  <si>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</si>
  <si>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</si>
  <si>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</si>
  <si>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</si>
  <si>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</si>
  <si>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</si>
  <si>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</si>
  <si>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</si>
  <si>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</si>
  <si>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</si>
  <si>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</si>
  <si>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</si>
  <si>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</si>
  <si>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</si>
  <si>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</si>
  <si>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</si>
  <si>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</si>
  <si>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</si>
  <si>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</si>
  <si>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</si>
  <si>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</si>
  <si>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</si>
  <si>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</si>
  <si>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</si>
  <si>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</si>
  <si>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</si>
  <si>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</si>
  <si>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</si>
  <si>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</si>
  <si>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</si>
  <si>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</si>
  <si>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</si>
  <si>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</si>
  <si>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</si>
  <si>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</si>
  <si>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</si>
  <si>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</si>
  <si>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</si>
  <si>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</si>
  <si>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</si>
  <si>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</si>
  <si>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</si>
  <si>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</si>
  <si>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紀の川市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</si>
  <si>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</si>
  <si>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</si>
  <si>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</si>
  <si>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</si>
  <si>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</si>
  <si>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</si>
  <si>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</si>
  <si>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</si>
  <si>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</si>
  <si>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</si>
  <si>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</si>
  <si>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</si>
  <si>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</si>
  <si>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</si>
  <si>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</si>
  <si>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</si>
  <si>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</si>
  <si>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</si>
  <si>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平成30年度に比較的新しい施設が多い簡易水道事業を統合したことで、全国平均を下回るものの、令和３年度は前年度比1.26ポイントの増加となっており、依然として法定耐用年数を迎える管路及び施設が数多くあるため、計画的な更新が必要です。
②管路経年化率
　当市は、管路の更新が耐用年数にあわせて行えていない状況にあり、全国・類似団体平均を上回る結果となっています。今後、増加傾向となる見込みであるため、計画的な更新が必要です。
③管路更新率
　漏水による影響が大きい老朽管を優先的に、漏水修繕工事や配管替工事等により更新を行っていますが、全国・類似団体平均と比較すると低い水準となっています。平成30年度から、国の交付金等を活用し基幹管路更新事業を実施していますが、限られた財源の中で計画的な更新が必要です。</t>
    <rPh sb="1" eb="3">
      <t>ユウケイ</t>
    </rPh>
    <rPh sb="3" eb="5">
      <t>コテイ</t>
    </rPh>
    <rPh sb="5" eb="7">
      <t>シサン</t>
    </rPh>
    <rPh sb="7" eb="9">
      <t>ゲンカ</t>
    </rPh>
    <rPh sb="9" eb="11">
      <t>ショウキャク</t>
    </rPh>
    <rPh sb="11" eb="12">
      <t>リツ</t>
    </rPh>
    <rPh sb="14" eb="16">
      <t>ヘイセイ</t>
    </rPh>
    <rPh sb="18" eb="20">
      <t>ネンド</t>
    </rPh>
    <rPh sb="21" eb="24">
      <t>ヒカクテキ</t>
    </rPh>
    <rPh sb="24" eb="25">
      <t>アタラ</t>
    </rPh>
    <rPh sb="27" eb="29">
      <t>シセツ</t>
    </rPh>
    <rPh sb="30" eb="31">
      <t>オオ</t>
    </rPh>
    <rPh sb="32" eb="34">
      <t>カンイ</t>
    </rPh>
    <rPh sb="34" eb="36">
      <t>スイドウ</t>
    </rPh>
    <rPh sb="36" eb="38">
      <t>ジギョウ</t>
    </rPh>
    <rPh sb="39" eb="41">
      <t>トウゴウ</t>
    </rPh>
    <rPh sb="47" eb="49">
      <t>ゼンコク</t>
    </rPh>
    <rPh sb="49" eb="51">
      <t>ヘイキン</t>
    </rPh>
    <rPh sb="52" eb="54">
      <t>シタマワ</t>
    </rPh>
    <rPh sb="59" eb="61">
      <t>レイワ</t>
    </rPh>
    <rPh sb="62" eb="64">
      <t>ネンド</t>
    </rPh>
    <rPh sb="65" eb="68">
      <t>ゼンネンド</t>
    </rPh>
    <rPh sb="68" eb="69">
      <t>ヒ</t>
    </rPh>
    <rPh sb="78" eb="80">
      <t>ゾウカ</t>
    </rPh>
    <rPh sb="87" eb="89">
      <t>イゼン</t>
    </rPh>
    <rPh sb="92" eb="94">
      <t>ホウテイ</t>
    </rPh>
    <rPh sb="94" eb="96">
      <t>タイヨウ</t>
    </rPh>
    <rPh sb="96" eb="98">
      <t>ネンスウ</t>
    </rPh>
    <rPh sb="99" eb="100">
      <t>ムカ</t>
    </rPh>
    <rPh sb="102" eb="104">
      <t>カンロ</t>
    </rPh>
    <rPh sb="104" eb="105">
      <t>オヨ</t>
    </rPh>
    <rPh sb="106" eb="108">
      <t>シセツ</t>
    </rPh>
    <rPh sb="109" eb="111">
      <t>カズオオ</t>
    </rPh>
    <rPh sb="117" eb="119">
      <t>ケイカク</t>
    </rPh>
    <rPh sb="119" eb="120">
      <t>テキ</t>
    </rPh>
    <rPh sb="121" eb="123">
      <t>コウシン</t>
    </rPh>
    <rPh sb="124" eb="126">
      <t>ヒツヨウ</t>
    </rPh>
    <rPh sb="131" eb="133">
      <t>カンロ</t>
    </rPh>
    <rPh sb="133" eb="136">
      <t>ケイネンカ</t>
    </rPh>
    <rPh sb="136" eb="137">
      <t>リツ</t>
    </rPh>
    <rPh sb="139" eb="141">
      <t>トウシ</t>
    </rPh>
    <rPh sb="143" eb="145">
      <t>カンロ</t>
    </rPh>
    <rPh sb="146" eb="148">
      <t>コウシン</t>
    </rPh>
    <rPh sb="149" eb="151">
      <t>タイヨウ</t>
    </rPh>
    <rPh sb="151" eb="153">
      <t>ネンスウ</t>
    </rPh>
    <rPh sb="158" eb="159">
      <t>オコナ</t>
    </rPh>
    <rPh sb="164" eb="166">
      <t>ジョウキョウ</t>
    </rPh>
    <rPh sb="170" eb="172">
      <t>ゼンコク</t>
    </rPh>
    <rPh sb="173" eb="175">
      <t>ルイジ</t>
    </rPh>
    <rPh sb="175" eb="177">
      <t>ダンタイ</t>
    </rPh>
    <rPh sb="177" eb="179">
      <t>ヘイキン</t>
    </rPh>
    <rPh sb="180" eb="182">
      <t>ウワマワ</t>
    </rPh>
    <rPh sb="183" eb="185">
      <t>ケッカ</t>
    </rPh>
    <rPh sb="193" eb="195">
      <t>コンゴ</t>
    </rPh>
    <rPh sb="196" eb="198">
      <t>ゾウカ</t>
    </rPh>
    <rPh sb="198" eb="200">
      <t>ケイコウ</t>
    </rPh>
    <rPh sb="203" eb="205">
      <t>ミコ</t>
    </rPh>
    <rPh sb="212" eb="215">
      <t>ケイカクテキ</t>
    </rPh>
    <rPh sb="216" eb="218">
      <t>コウシン</t>
    </rPh>
    <rPh sb="219" eb="221">
      <t>ヒツヨウ</t>
    </rPh>
    <rPh sb="226" eb="228">
      <t>カンロ</t>
    </rPh>
    <rPh sb="228" eb="230">
      <t>コウシン</t>
    </rPh>
    <rPh sb="230" eb="231">
      <t>リツ</t>
    </rPh>
    <rPh sb="233" eb="235">
      <t>ロウスイ</t>
    </rPh>
    <rPh sb="238" eb="240">
      <t>エイキョウ</t>
    </rPh>
    <rPh sb="241" eb="242">
      <t>オオ</t>
    </rPh>
    <rPh sb="244" eb="246">
      <t>ロウキュウ</t>
    </rPh>
    <rPh sb="246" eb="247">
      <t>カン</t>
    </rPh>
    <rPh sb="248" eb="251">
      <t>ユウセンテキ</t>
    </rPh>
    <rPh sb="253" eb="255">
      <t>ロウスイ</t>
    </rPh>
    <rPh sb="255" eb="257">
      <t>シュウゼン</t>
    </rPh>
    <rPh sb="257" eb="259">
      <t>コウジ</t>
    </rPh>
    <rPh sb="260" eb="262">
      <t>ハイカン</t>
    </rPh>
    <rPh sb="262" eb="263">
      <t>ガ</t>
    </rPh>
    <rPh sb="263" eb="265">
      <t>コウジ</t>
    </rPh>
    <rPh sb="265" eb="266">
      <t>トウ</t>
    </rPh>
    <rPh sb="269" eb="271">
      <t>コウシン</t>
    </rPh>
    <rPh sb="272" eb="273">
      <t>オコナ</t>
    </rPh>
    <rPh sb="280" eb="282">
      <t>ゼンコク</t>
    </rPh>
    <rPh sb="283" eb="285">
      <t>ルイジ</t>
    </rPh>
    <rPh sb="285" eb="287">
      <t>ダンタイ</t>
    </rPh>
    <rPh sb="287" eb="289">
      <t>ヘイキン</t>
    </rPh>
    <rPh sb="290" eb="292">
      <t>ヒカク</t>
    </rPh>
    <rPh sb="295" eb="296">
      <t>ヒク</t>
    </rPh>
    <rPh sb="297" eb="299">
      <t>スイジュン</t>
    </rPh>
    <rPh sb="307" eb="309">
      <t>ヘイセイ</t>
    </rPh>
    <rPh sb="311" eb="313">
      <t>ネンド</t>
    </rPh>
    <rPh sb="316" eb="317">
      <t>クニ</t>
    </rPh>
    <rPh sb="318" eb="321">
      <t>コウフキン</t>
    </rPh>
    <rPh sb="321" eb="322">
      <t>トウ</t>
    </rPh>
    <rPh sb="323" eb="325">
      <t>カツヨウ</t>
    </rPh>
    <rPh sb="326" eb="328">
      <t>キカン</t>
    </rPh>
    <rPh sb="328" eb="330">
      <t>カンロ</t>
    </rPh>
    <rPh sb="330" eb="332">
      <t>コウシン</t>
    </rPh>
    <rPh sb="332" eb="334">
      <t>ジギョウ</t>
    </rPh>
    <rPh sb="335" eb="337">
      <t>ジッシ</t>
    </rPh>
    <rPh sb="344" eb="345">
      <t>カギ</t>
    </rPh>
    <rPh sb="348" eb="350">
      <t>ザイゲン</t>
    </rPh>
    <rPh sb="351" eb="352">
      <t>ナカ</t>
    </rPh>
    <rPh sb="353" eb="356">
      <t>ケイカクテキ</t>
    </rPh>
    <rPh sb="357" eb="359">
      <t>コウシン</t>
    </rPh>
    <rPh sb="360" eb="362">
      <t>ヒツヨウ</t>
    </rPh>
    <phoneticPr fontId="4"/>
  </si>
  <si>
    <r>
      <t>　</t>
    </r>
    <r>
      <rPr>
        <sz val="9"/>
        <color theme="1"/>
        <rFont val="ＭＳ ゴシック"/>
        <family val="3"/>
        <charset val="128"/>
      </rPr>
      <t>令和３年度決算における当市水道事業の経営状況ですが、令和２年７月請求分から料金改定を行い、当年度は１年を通じて改定後の料金が反映されたことにより、営業収益は増加しましたが、減価償却費や資産減耗費の増加等により営業費用が増加し、経常収支比率は前年度比▲5.12ポイントとなりました。また料金回収率は前年度、半年間基本料金を全額免除したこと、また料金改定分が１年分計上されたことにより、110.42％と、前年度比15.94ポイントの増加となっており給水に係る費用を給水収益で賄うことができています。しかしながら当市の人口は減少し続けており、給水収益の増加が見込めない一方、老朽化した施設の更新、耐震化のため多額の費用が必要となってきます。財源を確保するため、更なる経費節減と水道ビジョンに基づいた経営戦略による計画的な施設の更新を行い、健全で持続可能な水道事業の運営に努めます。</t>
    </r>
    <rPh sb="1" eb="3">
      <t>レイワ</t>
    </rPh>
    <rPh sb="4" eb="6">
      <t>ネンド</t>
    </rPh>
    <rPh sb="6" eb="8">
      <t>ケッサン</t>
    </rPh>
    <rPh sb="12" eb="14">
      <t>トウシ</t>
    </rPh>
    <rPh sb="14" eb="16">
      <t>スイドウ</t>
    </rPh>
    <rPh sb="16" eb="18">
      <t>ジギョウ</t>
    </rPh>
    <rPh sb="19" eb="21">
      <t>ケイエイ</t>
    </rPh>
    <rPh sb="21" eb="23">
      <t>ジョウキョウ</t>
    </rPh>
    <rPh sb="27" eb="29">
      <t>レイワ</t>
    </rPh>
    <rPh sb="30" eb="31">
      <t>ネン</t>
    </rPh>
    <rPh sb="32" eb="33">
      <t>ガツ</t>
    </rPh>
    <rPh sb="33" eb="35">
      <t>セイキュウ</t>
    </rPh>
    <rPh sb="35" eb="36">
      <t>ブン</t>
    </rPh>
    <rPh sb="38" eb="40">
      <t>リョウキン</t>
    </rPh>
    <rPh sb="40" eb="42">
      <t>カイテイ</t>
    </rPh>
    <rPh sb="43" eb="44">
      <t>オコナ</t>
    </rPh>
    <rPh sb="46" eb="49">
      <t>トウネンド</t>
    </rPh>
    <rPh sb="51" eb="52">
      <t>ネン</t>
    </rPh>
    <rPh sb="53" eb="54">
      <t>トオ</t>
    </rPh>
    <rPh sb="56" eb="58">
      <t>カイテイ</t>
    </rPh>
    <rPh sb="58" eb="59">
      <t>ゴ</t>
    </rPh>
    <rPh sb="60" eb="62">
      <t>リョウキン</t>
    </rPh>
    <rPh sb="63" eb="65">
      <t>ハンエイ</t>
    </rPh>
    <rPh sb="74" eb="76">
      <t>エイギョウ</t>
    </rPh>
    <rPh sb="76" eb="78">
      <t>シュウエキ</t>
    </rPh>
    <rPh sb="79" eb="81">
      <t>ゾウカ</t>
    </rPh>
    <rPh sb="114" eb="116">
      <t>ケイジョウ</t>
    </rPh>
    <rPh sb="116" eb="118">
      <t>シュウシ</t>
    </rPh>
    <rPh sb="118" eb="120">
      <t>ヒリツ</t>
    </rPh>
    <rPh sb="143" eb="145">
      <t>リョウキン</t>
    </rPh>
    <rPh sb="145" eb="147">
      <t>カイシュウ</t>
    </rPh>
    <rPh sb="147" eb="148">
      <t>リツ</t>
    </rPh>
    <rPh sb="158" eb="160">
      <t>リョウキン</t>
    </rPh>
    <rPh sb="201" eb="205">
      <t>ゼンネンドヒ</t>
    </rPh>
    <rPh sb="336" eb="338">
      <t>スイドウ</t>
    </rPh>
    <rPh sb="343" eb="344">
      <t>モト</t>
    </rPh>
    <rPh sb="347" eb="349">
      <t>ケイエイ</t>
    </rPh>
    <rPh sb="349" eb="351">
      <t>センリャク</t>
    </rPh>
    <phoneticPr fontId="4"/>
  </si>
  <si>
    <t xml:space="preserve">①経常収支比率：令和２年７月請求分から料金改定を実施し、本年度は１年を通じて改定後の料金が反映されたこと等により、経常収益は増加となりました。しかし、減価償却費や資産減耗費等の増加により経常費用が増加し、全国・類似団体平均を上回っているものの、前年度比▲5.12ポイントとなっています。今後、人口減少に伴い有収水量は減少し続け、施設老朽化に伴う維持管理費用の増加が予想されるため、更なる経営健全化を図る必要があります。
②累積欠損金は発生していません。
③流動比率：料金改定による給水収益の増加により現金預金は増加しましたが、未収金の増加等により前年度比▲40.28ポイントの205.88％となり、全国・類似団体の平均値を下回っております。
④企業債残高対給水収益比率：令和３年度は、給水収益の増加と企業債の償還が進んだことで前年度比▲142.66ポイントとなりました。しかし、依然として全国・類似団体平均を大きく上回っており、今後、老朽管した施設更新等に際して、企業債の借入を抑制していく必要があります。
⑤料金回収率：前年度、新型コロナウイルス感染症対策の一環として半年間基本料金を全額免除したこと、また料金改定分が、１年分反映されたことにより、15.94ポイントの増加となっています。
⑥給水原価：減価償却費や資産減耗費等、経常費用の増加、有収水量の減少により前年度比7.05ポイントの増加となっています。
⑦施設利用率：合併後、旧５町の施設を引き継いだため多くの施設を有しており、全国・類似団体平均を下回っています。前年度比▲0.67ポイントとなっており、施設更新の際には、統廃合や合理化の検討が必要です。
⑧有収率：全国・類似団体平均と比較して低くなっていますが、毎年度漏水調査を行い継続的に修繕工事を行っています。
</t>
    <rPh sb="1" eb="3">
      <t>ケイジョウ</t>
    </rPh>
    <rPh sb="3" eb="5">
      <t>シュウシ</t>
    </rPh>
    <rPh sb="5" eb="7">
      <t>ヒリツ</t>
    </rPh>
    <rPh sb="8" eb="10">
      <t>レイワ</t>
    </rPh>
    <rPh sb="24" eb="26">
      <t>ジッシ</t>
    </rPh>
    <rPh sb="28" eb="31">
      <t>ホンネンド</t>
    </rPh>
    <rPh sb="38" eb="40">
      <t>カイテイ</t>
    </rPh>
    <rPh sb="40" eb="41">
      <t>ゴ</t>
    </rPh>
    <rPh sb="42" eb="44">
      <t>リョウキン</t>
    </rPh>
    <rPh sb="52" eb="53">
      <t>トウ</t>
    </rPh>
    <rPh sb="57" eb="59">
      <t>ケイジョウ</t>
    </rPh>
    <rPh sb="59" eb="61">
      <t>シュウエキ</t>
    </rPh>
    <rPh sb="62" eb="64">
      <t>ゾウカ</t>
    </rPh>
    <rPh sb="75" eb="77">
      <t>ゲンカ</t>
    </rPh>
    <rPh sb="77" eb="79">
      <t>ショウキャク</t>
    </rPh>
    <rPh sb="79" eb="80">
      <t>ヒ</t>
    </rPh>
    <rPh sb="81" eb="83">
      <t>シサン</t>
    </rPh>
    <rPh sb="83" eb="85">
      <t>ゲンモウ</t>
    </rPh>
    <rPh sb="85" eb="86">
      <t>ヒ</t>
    </rPh>
    <rPh sb="86" eb="87">
      <t>トウ</t>
    </rPh>
    <rPh sb="88" eb="90">
      <t>ゾウカ</t>
    </rPh>
    <rPh sb="93" eb="95">
      <t>ケイジョウ</t>
    </rPh>
    <rPh sb="95" eb="97">
      <t>ヒヨウ</t>
    </rPh>
    <rPh sb="98" eb="100">
      <t>ゾウカ</t>
    </rPh>
    <rPh sb="122" eb="124">
      <t>ゼンネン</t>
    </rPh>
    <rPh sb="124" eb="125">
      <t>ド</t>
    </rPh>
    <rPh sb="125" eb="126">
      <t>ヒ</t>
    </rPh>
    <rPh sb="143" eb="145">
      <t>コンゴ</t>
    </rPh>
    <rPh sb="146" eb="148">
      <t>ジンコウ</t>
    </rPh>
    <rPh sb="148" eb="150">
      <t>ゲンショウ</t>
    </rPh>
    <rPh sb="151" eb="152">
      <t>トモナ</t>
    </rPh>
    <rPh sb="153" eb="155">
      <t>ユウシュウ</t>
    </rPh>
    <rPh sb="155" eb="157">
      <t>スイリョウ</t>
    </rPh>
    <rPh sb="158" eb="160">
      <t>ゲンショウ</t>
    </rPh>
    <rPh sb="161" eb="162">
      <t>ツヅ</t>
    </rPh>
    <rPh sb="164" eb="166">
      <t>シセツ</t>
    </rPh>
    <rPh sb="166" eb="169">
      <t>ロウキュウカ</t>
    </rPh>
    <rPh sb="170" eb="171">
      <t>トモナ</t>
    </rPh>
    <rPh sb="172" eb="174">
      <t>イジ</t>
    </rPh>
    <rPh sb="211" eb="213">
      <t>ルイセキ</t>
    </rPh>
    <rPh sb="213" eb="215">
      <t>ケッソン</t>
    </rPh>
    <rPh sb="215" eb="216">
      <t>キン</t>
    </rPh>
    <rPh sb="217" eb="219">
      <t>ハッセイ</t>
    </rPh>
    <rPh sb="228" eb="230">
      <t>リュウドウ</t>
    </rPh>
    <rPh sb="230" eb="232">
      <t>ヒリツ</t>
    </rPh>
    <rPh sb="299" eb="301">
      <t>ゼンコク</t>
    </rPh>
    <rPh sb="302" eb="304">
      <t>ルイジ</t>
    </rPh>
    <rPh sb="304" eb="306">
      <t>ダンタイ</t>
    </rPh>
    <rPh sb="307" eb="310">
      <t>ヘイキンチ</t>
    </rPh>
    <rPh sb="311" eb="313">
      <t>シタマワ</t>
    </rPh>
    <rPh sb="322" eb="324">
      <t>キギョウ</t>
    </rPh>
    <rPh sb="324" eb="325">
      <t>サイ</t>
    </rPh>
    <rPh sb="325" eb="327">
      <t>ザンダカ</t>
    </rPh>
    <rPh sb="327" eb="328">
      <t>タイ</t>
    </rPh>
    <rPh sb="328" eb="330">
      <t>キュウスイ</t>
    </rPh>
    <rPh sb="330" eb="332">
      <t>シュウエキ</t>
    </rPh>
    <rPh sb="332" eb="334">
      <t>ヒリツ</t>
    </rPh>
    <rPh sb="335" eb="337">
      <t>レイワ</t>
    </rPh>
    <rPh sb="338" eb="340">
      <t>ネンド</t>
    </rPh>
    <rPh sb="350" eb="352">
      <t>キギョウ</t>
    </rPh>
    <rPh sb="352" eb="353">
      <t>サイ</t>
    </rPh>
    <rPh sb="354" eb="356">
      <t>ショウカン</t>
    </rPh>
    <rPh sb="357" eb="358">
      <t>スス</t>
    </rPh>
    <rPh sb="363" eb="367">
      <t>ゼンネンドヒ</t>
    </rPh>
    <rPh sb="389" eb="391">
      <t>イゼン</t>
    </rPh>
    <rPh sb="394" eb="396">
      <t>ゼンコク</t>
    </rPh>
    <rPh sb="397" eb="399">
      <t>ルイジ</t>
    </rPh>
    <rPh sb="399" eb="401">
      <t>ダンタイ</t>
    </rPh>
    <rPh sb="401" eb="403">
      <t>ヘイキン</t>
    </rPh>
    <rPh sb="404" eb="405">
      <t>オオ</t>
    </rPh>
    <rPh sb="407" eb="409">
      <t>ウワマワ</t>
    </rPh>
    <rPh sb="414" eb="416">
      <t>コンゴ</t>
    </rPh>
    <rPh sb="417" eb="419">
      <t>ロウキュウ</t>
    </rPh>
    <rPh sb="419" eb="420">
      <t>カン</t>
    </rPh>
    <rPh sb="422" eb="424">
      <t>シセツ</t>
    </rPh>
    <rPh sb="424" eb="426">
      <t>コウシン</t>
    </rPh>
    <rPh sb="426" eb="427">
      <t>トウ</t>
    </rPh>
    <rPh sb="428" eb="429">
      <t>サイ</t>
    </rPh>
    <rPh sb="432" eb="434">
      <t>キギョウ</t>
    </rPh>
    <rPh sb="434" eb="435">
      <t>サイ</t>
    </rPh>
    <rPh sb="436" eb="438">
      <t>カリイレ</t>
    </rPh>
    <rPh sb="439" eb="441">
      <t>ヨクセイ</t>
    </rPh>
    <rPh sb="445" eb="447">
      <t>ヒツヨウ</t>
    </rPh>
    <rPh sb="455" eb="457">
      <t>リョウキン</t>
    </rPh>
    <rPh sb="457" eb="459">
      <t>カイシュウ</t>
    </rPh>
    <rPh sb="459" eb="460">
      <t>リツ</t>
    </rPh>
    <rPh sb="461" eb="464">
      <t>ゼンネンド</t>
    </rPh>
    <rPh sb="465" eb="467">
      <t>シンガタ</t>
    </rPh>
    <rPh sb="474" eb="477">
      <t>カンセンショウ</t>
    </rPh>
    <rPh sb="477" eb="479">
      <t>タイサク</t>
    </rPh>
    <rPh sb="480" eb="482">
      <t>イッカン</t>
    </rPh>
    <rPh sb="485" eb="488">
      <t>ハントシカン</t>
    </rPh>
    <rPh sb="488" eb="490">
      <t>キホン</t>
    </rPh>
    <rPh sb="490" eb="492">
      <t>リョウキン</t>
    </rPh>
    <rPh sb="493" eb="495">
      <t>ゼンガク</t>
    </rPh>
    <rPh sb="495" eb="497">
      <t>メンジョ</t>
    </rPh>
    <rPh sb="504" eb="506">
      <t>リョウキン</t>
    </rPh>
    <rPh sb="506" eb="508">
      <t>カイテイ</t>
    </rPh>
    <rPh sb="508" eb="509">
      <t>ブン</t>
    </rPh>
    <rPh sb="513" eb="514">
      <t>ブン</t>
    </rPh>
    <rPh sb="514" eb="516">
      <t>ハンエイ</t>
    </rPh>
    <rPh sb="535" eb="537">
      <t>ゾウカ</t>
    </rPh>
    <rPh sb="547" eb="549">
      <t>キュウスイ</t>
    </rPh>
    <rPh sb="549" eb="551">
      <t>ゲンカ</t>
    </rPh>
    <rPh sb="565" eb="567">
      <t>ケイジョウ</t>
    </rPh>
    <rPh sb="567" eb="569">
      <t>ヒヨウ</t>
    </rPh>
    <rPh sb="570" eb="572">
      <t>ゾウカ</t>
    </rPh>
    <rPh sb="573" eb="575">
      <t>ユウシュウ</t>
    </rPh>
    <rPh sb="575" eb="577">
      <t>スイリョウ</t>
    </rPh>
    <rPh sb="578" eb="580">
      <t>ゲンショウ</t>
    </rPh>
    <rPh sb="583" eb="586">
      <t>ゼンネンド</t>
    </rPh>
    <rPh sb="586" eb="587">
      <t>ヒ</t>
    </rPh>
    <rPh sb="596" eb="598">
      <t>ゾウカ</t>
    </rPh>
    <rPh sb="608" eb="610">
      <t>シセツ</t>
    </rPh>
    <rPh sb="610" eb="613">
      <t>リヨウリツ</t>
    </rPh>
    <rPh sb="614" eb="617">
      <t>ガッペイゴ</t>
    </rPh>
    <rPh sb="618" eb="619">
      <t>キュウ</t>
    </rPh>
    <rPh sb="620" eb="621">
      <t>マチ</t>
    </rPh>
    <rPh sb="622" eb="624">
      <t>シセツ</t>
    </rPh>
    <rPh sb="625" eb="626">
      <t>ヒ</t>
    </rPh>
    <rPh sb="627" eb="628">
      <t>ツ</t>
    </rPh>
    <rPh sb="632" eb="633">
      <t>オオ</t>
    </rPh>
    <rPh sb="635" eb="637">
      <t>シセツ</t>
    </rPh>
    <rPh sb="638" eb="639">
      <t>ユウ</t>
    </rPh>
    <rPh sb="644" eb="646">
      <t>ゼンコク</t>
    </rPh>
    <rPh sb="647" eb="649">
      <t>ルイジ</t>
    </rPh>
    <rPh sb="649" eb="651">
      <t>ダンタイ</t>
    </rPh>
    <rPh sb="651" eb="653">
      <t>ヘイキン</t>
    </rPh>
    <rPh sb="654" eb="656">
      <t>シタマワ</t>
    </rPh>
    <rPh sb="662" eb="665">
      <t>ゼンネンド</t>
    </rPh>
    <rPh sb="665" eb="666">
      <t>ヒ</t>
    </rPh>
    <rPh sb="709" eb="712">
      <t>ユウシュウリツ</t>
    </rPh>
    <rPh sb="713" eb="715">
      <t>ゼンコク</t>
    </rPh>
    <rPh sb="716" eb="718">
      <t>ルイジ</t>
    </rPh>
    <rPh sb="718" eb="720">
      <t>ダンタイ</t>
    </rPh>
    <rPh sb="720" eb="722">
      <t>ヘイキン</t>
    </rPh>
    <rPh sb="723" eb="725">
      <t>ヒカク</t>
    </rPh>
    <rPh sb="727" eb="728">
      <t>ヒク</t>
    </rPh>
    <rPh sb="737" eb="740">
      <t>マイネンド</t>
    </rPh>
    <rPh sb="740" eb="742">
      <t>ロウスイ</t>
    </rPh>
    <rPh sb="742" eb="744">
      <t>チョウサ</t>
    </rPh>
    <rPh sb="745" eb="746">
      <t>オコナ</t>
    </rPh>
    <rPh sb="747" eb="750">
      <t>ケイゾクテキ</t>
    </rPh>
    <rPh sb="751" eb="753">
      <t>シュウゼン</t>
    </rPh>
    <rPh sb="753" eb="755">
      <t>コウジ</t>
    </rPh>
    <rPh sb="756" eb="75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</si>
</sst>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0.03</c:v>
                </c:pt>
                <c:pt idx="1">
                  <c:v>0.47</c:v>
                </c:pt>
                <c:pt idx="2">
                  <c:v>0.3</c:v>
                </c:pt>
                <c:pt idx="3">
                  <c:v>0.48</c:v>
                </c:pt>
                <c:pt idx="4">
                  <c:v>0.53</c:v>
                </c:pt>
              </c:numCache>
            </c:numRef>
          </c:val>
          <c:extLst>
            <c:ext xmlns:c16="http://schemas.microsoft.com/office/drawing/2014/chart" uri="{C3380CC4-5D6E-409C-BE32-E72D297353CC}">
              <c16:uniqueId val="{00000000-C577-44D3-88DF-07B508F3678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C577-44D3-88DF-07B508F3678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41.66</c:v>
                </c:pt>
                <c:pt idx="1">
                  <c:v>40.5</c:v>
                </c:pt>
                <c:pt idx="2">
                  <c:v>39.64</c:v>
                </c:pt>
                <c:pt idx="3">
                  <c:v>39.94</c:v>
                </c:pt>
                <c:pt idx="4">
                  <c:v>39.270000000000003</c:v>
                </c:pt>
              </c:numCache>
            </c:numRef>
          </c:val>
          <c:extLst>
            <c:ext xmlns:c16="http://schemas.microsoft.com/office/drawing/2014/chart" uri="{C3380CC4-5D6E-409C-BE32-E72D297353CC}">
              <c16:uniqueId val="{00000000-2BD2-49FF-9CF5-2B81DDB3851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2BD2-49FF-9CF5-2B81DDB3851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82.68</c:v>
                </c:pt>
                <c:pt idx="1">
                  <c:v>82.99</c:v>
                </c:pt>
                <c:pt idx="2">
                  <c:v>83.23</c:v>
                </c:pt>
                <c:pt idx="3">
                  <c:v>83.45</c:v>
                </c:pt>
                <c:pt idx="4">
                  <c:v>83.68</c:v>
                </c:pt>
              </c:numCache>
            </c:numRef>
          </c:val>
          <c:extLst>
            <c:ext xmlns:c16="http://schemas.microsoft.com/office/drawing/2014/chart" uri="{C3380CC4-5D6E-409C-BE32-E72D297353CC}">
              <c16:uniqueId val="{00000000-6D69-4020-88DD-FBEEC6CFD3F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6D69-4020-88DD-FBEEC6CFD3F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109.94</c:v>
                </c:pt>
                <c:pt idx="1">
                  <c:v>107.65</c:v>
                </c:pt>
                <c:pt idx="2">
                  <c:v>103.83</c:v>
                </c:pt>
                <c:pt idx="3">
                  <c:v>122.24</c:v>
                </c:pt>
                <c:pt idx="4">
                  <c:v>117.12</c:v>
                </c:pt>
              </c:numCache>
            </c:numRef>
          </c:val>
          <c:extLst>
            <c:ext xmlns:c16="http://schemas.microsoft.com/office/drawing/2014/chart" uri="{C3380CC4-5D6E-409C-BE32-E72D297353CC}">
              <c16:uniqueId val="{00000000-34D0-4EB4-BCF6-C3EEBB49188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34D0-4EB4-BCF6-C3EEBB49188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53.17</c:v>
                </c:pt>
                <c:pt idx="1">
                  <c:v>47.75</c:v>
                </c:pt>
                <c:pt idx="2">
                  <c:v>48.67</c:v>
                </c:pt>
                <c:pt idx="3">
                  <c:v>48.97</c:v>
                </c:pt>
                <c:pt idx="4">
                  <c:v>50.23</c:v>
                </c:pt>
              </c:numCache>
            </c:numRef>
          </c:val>
          <c:extLst>
            <c:ext xmlns:c16="http://schemas.microsoft.com/office/drawing/2014/chart" uri="{C3380CC4-5D6E-409C-BE32-E72D297353CC}">
              <c16:uniqueId val="{00000000-CB5F-414E-BA70-90A4CA59E02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CB5F-414E-BA70-90A4CA59E02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19.420000000000002</c:v>
                </c:pt>
                <c:pt idx="1">
                  <c:v>27.58</c:v>
                </c:pt>
                <c:pt idx="2">
                  <c:v>25.86</c:v>
                </c:pt>
                <c:pt idx="3">
                  <c:v>25.5</c:v>
                </c:pt>
                <c:pt idx="4">
                  <c:v>28.01</c:v>
                </c:pt>
              </c:numCache>
            </c:numRef>
          </c:val>
          <c:extLst>
            <c:ext xmlns:c16="http://schemas.microsoft.com/office/drawing/2014/chart" uri="{C3380CC4-5D6E-409C-BE32-E72D297353CC}">
              <c16:uniqueId val="{00000000-51BA-4FB8-AF94-598BDACDCBF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51BA-4FB8-AF94-598BDACDCBF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AE-4FB3-A826-02573C78851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45AE-4FB3-A826-02573C78851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495.6</c:v>
                </c:pt>
                <c:pt idx="1">
                  <c:v>357.64</c:v>
                </c:pt>
                <c:pt idx="2">
                  <c:v>328.74</c:v>
                </c:pt>
                <c:pt idx="3">
                  <c:v>246.16</c:v>
                </c:pt>
                <c:pt idx="4">
                  <c:v>205.88</c:v>
                </c:pt>
              </c:numCache>
            </c:numRef>
          </c:val>
          <c:extLst>
            <c:ext xmlns:c16="http://schemas.microsoft.com/office/drawing/2014/chart" uri="{C3380CC4-5D6E-409C-BE32-E72D297353CC}">
              <c16:uniqueId val="{00000000-4587-4A73-9BAD-98B8D2D040F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4587-4A73-9BAD-98B8D2D040F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531.94000000000005</c:v>
                </c:pt>
                <c:pt idx="1">
                  <c:v>680.35</c:v>
                </c:pt>
                <c:pt idx="2">
                  <c:v>666.48</c:v>
                </c:pt>
                <c:pt idx="3">
                  <c:v>663.33</c:v>
                </c:pt>
                <c:pt idx="4">
                  <c:v>520.66999999999996</c:v>
                </c:pt>
              </c:numCache>
            </c:numRef>
          </c:val>
          <c:extLst>
            <c:ext xmlns:c16="http://schemas.microsoft.com/office/drawing/2014/chart" uri="{C3380CC4-5D6E-409C-BE32-E72D297353CC}">
              <c16:uniqueId val="{00000000-AED5-427B-B6F3-C1967ECCB4C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AED5-427B-B6F3-C1967ECCB4C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104.58</c:v>
                </c:pt>
                <c:pt idx="1">
                  <c:v>98.88</c:v>
                </c:pt>
                <c:pt idx="2">
                  <c:v>97.3</c:v>
                </c:pt>
                <c:pt idx="3">
                  <c:v>94.48</c:v>
                </c:pt>
                <c:pt idx="4">
                  <c:v>110.42</c:v>
                </c:pt>
              </c:numCache>
            </c:numRef>
          </c:val>
          <c:extLst>
            <c:ext xmlns:c16="http://schemas.microsoft.com/office/drawing/2014/chart" uri="{C3380CC4-5D6E-409C-BE32-E72D297353CC}">
              <c16:uniqueId val="{00000000-00A2-4FF6-9897-0CC0B62D14D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00A2-4FF6-9897-0CC0B62D14D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154.47999999999999</c:v>
                </c:pt>
                <c:pt idx="1">
                  <c:v>163.98</c:v>
                </c:pt>
                <c:pt idx="2">
                  <c:v>166.68</c:v>
                </c:pt>
                <c:pt idx="3">
                  <c:v>166.44</c:v>
                </c:pt>
                <c:pt idx="4">
                  <c:v>173.49</c:v>
                </c:pt>
              </c:numCache>
            </c:numRef>
          </c:val>
          <c:extLst>
            <c:ext xmlns:c16="http://schemas.microsoft.com/office/drawing/2014/chart" uri="{C3380CC4-5D6E-409C-BE32-E72D297353CC}">
              <c16:uniqueId val="{00000000-D170-4ED8-B976-53A029AE545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D170-4ED8-B976-53A029AE545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0" zoomScale="122" zoomScaleNormal="122" workbookViewId="0">
      <selection activeCell="B14" sqref="B14:BJ1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2">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2">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8" t="str">
        <f>データ!H6</f>
        <v>和歌山県　紀の川市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7"/>
      <c r="D7" s="47"/>
      <c r="E7" s="47"/>
      <c r="F7" s="47"/>
      <c r="G7" s="47"/>
      <c r="H7" s="47"/>
      <c r="I7" s="46" t="s">
        <v>2</v>
      </c>
      <c r="J7" s="47"/>
      <c r="K7" s="47"/>
      <c r="L7" s="47"/>
      <c r="M7" s="47"/>
      <c r="N7" s="47"/>
      <c r="O7" s="68"/>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6" t="s">
        <v>7</v>
      </c>
      <c r="AU7" s="47"/>
      <c r="AV7" s="47"/>
      <c r="AW7" s="47"/>
      <c r="AX7" s="47"/>
      <c r="AY7" s="47"/>
      <c r="AZ7" s="47"/>
      <c r="BA7" s="47"/>
      <c r="BB7" s="48" t="s">
        <v>8</v>
      </c>
      <c r="BC7" s="48"/>
      <c r="BD7" s="48"/>
      <c r="BE7" s="48"/>
      <c r="BF7" s="48"/>
      <c r="BG7" s="48"/>
      <c r="BH7" s="48"/>
      <c r="BI7" s="48"/>
      <c r="BJ7" s="3"/>
      <c r="BK7" s="3"/>
      <c r="BL7" s="80" t="s">
        <v>9</v>
      </c>
      <c r="BM7" s="81"/>
      <c r="BN7" s="81"/>
      <c r="BO7" s="81"/>
      <c r="BP7" s="81"/>
      <c r="BQ7" s="81"/>
      <c r="BR7" s="81"/>
      <c r="BS7" s="81"/>
      <c r="BT7" s="81"/>
      <c r="BU7" s="81"/>
      <c r="BV7" s="81"/>
      <c r="BW7" s="81"/>
      <c r="BX7" s="81"/>
      <c r="BY7" s="82"/>
    </row>
    <row r="8" spans="1:78" ht="18.75" customHeight="1" x14ac:dyDescent="0.2">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A4</v>
      </c>
      <c r="X8" s="76"/>
      <c r="Y8" s="76"/>
      <c r="Z8" s="76"/>
      <c r="AA8" s="76"/>
      <c r="AB8" s="76"/>
      <c r="AC8" s="76"/>
      <c r="AD8" s="76" t="str">
        <f>データ!$M$6</f>
        <v>非設置</v>
      </c>
      <c r="AE8" s="76"/>
      <c r="AF8" s="76"/>
      <c r="AG8" s="76"/>
      <c r="AH8" s="76"/>
      <c r="AI8" s="76"/>
      <c r="AJ8" s="76"/>
      <c r="AK8" s="2"/>
      <c r="AL8" s="67">
        <f>データ!$R$6</f>
        <v>60559</v>
      </c>
      <c r="AM8" s="67"/>
      <c r="AN8" s="67"/>
      <c r="AO8" s="67"/>
      <c r="AP8" s="67"/>
      <c r="AQ8" s="67"/>
      <c r="AR8" s="67"/>
      <c r="AS8" s="67"/>
      <c r="AT8" s="37">
        <f>データ!$S$6</f>
        <v>228.21</v>
      </c>
      <c r="AU8" s="38"/>
      <c r="AV8" s="38"/>
      <c r="AW8" s="38"/>
      <c r="AX8" s="38"/>
      <c r="AY8" s="38"/>
      <c r="AZ8" s="38"/>
      <c r="BA8" s="38"/>
      <c r="BB8" s="56">
        <f>データ!$T$6</f>
        <v>265.37</v>
      </c>
      <c r="BC8" s="56"/>
      <c r="BD8" s="56"/>
      <c r="BE8" s="56"/>
      <c r="BF8" s="56"/>
      <c r="BG8" s="56"/>
      <c r="BH8" s="56"/>
      <c r="BI8" s="56"/>
      <c r="BJ8" s="3"/>
      <c r="BK8" s="3"/>
      <c r="BL8" s="69" t="s">
        <v>10</v>
      </c>
      <c r="BM8" s="70"/>
      <c r="BN8" s="71" t="s">
        <v>11</v>
      </c>
      <c r="BO8" s="71"/>
      <c r="BP8" s="71"/>
      <c r="BQ8" s="71"/>
      <c r="BR8" s="71"/>
      <c r="BS8" s="71"/>
      <c r="BT8" s="71"/>
      <c r="BU8" s="71"/>
      <c r="BV8" s="71"/>
      <c r="BW8" s="71"/>
      <c r="BX8" s="71"/>
      <c r="BY8" s="72"/>
    </row>
    <row r="9" spans="1:78" ht="18.75" customHeight="1" x14ac:dyDescent="0.2">
      <c r="A9" s="2"/>
      <c r="B9" s="46" t="s">
        <v>12</v>
      </c>
      <c r="C9" s="47"/>
      <c r="D9" s="47"/>
      <c r="E9" s="47"/>
      <c r="F9" s="47"/>
      <c r="G9" s="47"/>
      <c r="H9" s="47"/>
      <c r="I9" s="46" t="s">
        <v>13</v>
      </c>
      <c r="J9" s="47"/>
      <c r="K9" s="47"/>
      <c r="L9" s="47"/>
      <c r="M9" s="47"/>
      <c r="N9" s="47"/>
      <c r="O9" s="68"/>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6" t="s">
        <v>17</v>
      </c>
      <c r="AU9" s="47"/>
      <c r="AV9" s="47"/>
      <c r="AW9" s="47"/>
      <c r="AX9" s="47"/>
      <c r="AY9" s="47"/>
      <c r="AZ9" s="47"/>
      <c r="BA9" s="47"/>
      <c r="BB9" s="48" t="s">
        <v>18</v>
      </c>
      <c r="BC9" s="48"/>
      <c r="BD9" s="48"/>
      <c r="BE9" s="48"/>
      <c r="BF9" s="48"/>
      <c r="BG9" s="48"/>
      <c r="BH9" s="48"/>
      <c r="BI9" s="48"/>
      <c r="BJ9" s="3"/>
      <c r="BK9" s="3"/>
      <c r="BL9" s="49" t="s">
        <v>19</v>
      </c>
      <c r="BM9" s="50"/>
      <c r="BN9" s="51" t="s">
        <v>20</v>
      </c>
      <c r="BO9" s="51"/>
      <c r="BP9" s="51"/>
      <c r="BQ9" s="51"/>
      <c r="BR9" s="51"/>
      <c r="BS9" s="51"/>
      <c r="BT9" s="51"/>
      <c r="BU9" s="51"/>
      <c r="BV9" s="51"/>
      <c r="BW9" s="51"/>
      <c r="BX9" s="51"/>
      <c r="BY9" s="52"/>
    </row>
    <row r="10" spans="1:78" ht="18.75" customHeight="1" x14ac:dyDescent="0.2">
      <c r="A10" s="2"/>
      <c r="B10" s="37" t="str">
        <f>データ!$N$6</f>
        <v>-</v>
      </c>
      <c r="C10" s="38"/>
      <c r="D10" s="38"/>
      <c r="E10" s="38"/>
      <c r="F10" s="38"/>
      <c r="G10" s="38"/>
      <c r="H10" s="38"/>
      <c r="I10" s="37">
        <f>データ!$O$6</f>
        <v>59.85</v>
      </c>
      <c r="J10" s="38"/>
      <c r="K10" s="38"/>
      <c r="L10" s="38"/>
      <c r="M10" s="38"/>
      <c r="N10" s="38"/>
      <c r="O10" s="66"/>
      <c r="P10" s="56">
        <f>データ!$P$6</f>
        <v>95.04</v>
      </c>
      <c r="Q10" s="56"/>
      <c r="R10" s="56"/>
      <c r="S10" s="56"/>
      <c r="T10" s="56"/>
      <c r="U10" s="56"/>
      <c r="V10" s="56"/>
      <c r="W10" s="67">
        <f>データ!$Q$6</f>
        <v>3600</v>
      </c>
      <c r="X10" s="67"/>
      <c r="Y10" s="67"/>
      <c r="Z10" s="67"/>
      <c r="AA10" s="67"/>
      <c r="AB10" s="67"/>
      <c r="AC10" s="67"/>
      <c r="AD10" s="2"/>
      <c r="AE10" s="2"/>
      <c r="AF10" s="2"/>
      <c r="AG10" s="2"/>
      <c r="AH10" s="2"/>
      <c r="AI10" s="2"/>
      <c r="AJ10" s="2"/>
      <c r="AK10" s="2"/>
      <c r="AL10" s="67">
        <f>データ!$U$6</f>
        <v>57313</v>
      </c>
      <c r="AM10" s="67"/>
      <c r="AN10" s="67"/>
      <c r="AO10" s="67"/>
      <c r="AP10" s="67"/>
      <c r="AQ10" s="67"/>
      <c r="AR10" s="67"/>
      <c r="AS10" s="67"/>
      <c r="AT10" s="37">
        <f>データ!$V$6</f>
        <v>143.66999999999999</v>
      </c>
      <c r="AU10" s="38"/>
      <c r="AV10" s="38"/>
      <c r="AW10" s="38"/>
      <c r="AX10" s="38"/>
      <c r="AY10" s="38"/>
      <c r="AZ10" s="38"/>
      <c r="BA10" s="38"/>
      <c r="BB10" s="56">
        <f>データ!$W$6</f>
        <v>398.92</v>
      </c>
      <c r="BC10" s="56"/>
      <c r="BD10" s="56"/>
      <c r="BE10" s="56"/>
      <c r="BF10" s="56"/>
      <c r="BG10" s="56"/>
      <c r="BH10" s="56"/>
      <c r="BI10" s="56"/>
      <c r="BJ10" s="2"/>
      <c r="BK10" s="2"/>
      <c r="BL10" s="57" t="s">
        <v>21</v>
      </c>
      <c r="BM10" s="58"/>
      <c r="BN10" s="59" t="s">
        <v>22</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1" t="s">
        <v>25</v>
      </c>
      <c r="BM14" s="32"/>
      <c r="BN14" s="32"/>
      <c r="BO14" s="32"/>
      <c r="BP14" s="32"/>
      <c r="BQ14" s="32"/>
      <c r="BR14" s="32"/>
      <c r="BS14" s="32"/>
      <c r="BT14" s="32"/>
      <c r="BU14" s="32"/>
      <c r="BV14" s="32"/>
      <c r="BW14" s="32"/>
      <c r="BX14" s="32"/>
      <c r="BY14" s="32"/>
      <c r="BZ14" s="33"/>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2"/>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2"/>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2"/>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2"/>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2"/>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2"/>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2"/>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2"/>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2"/>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2"/>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2"/>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2"/>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2"/>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2"/>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2"/>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2"/>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2"/>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2"/>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2"/>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2"/>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2"/>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2"/>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2"/>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2"/>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2"/>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2"/>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2"/>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0"/>
      <c r="BN59" s="40"/>
      <c r="BO59" s="40"/>
      <c r="BP59" s="40"/>
      <c r="BQ59" s="40"/>
      <c r="BR59" s="40"/>
      <c r="BS59" s="40"/>
      <c r="BT59" s="40"/>
      <c r="BU59" s="40"/>
      <c r="BV59" s="40"/>
      <c r="BW59" s="40"/>
      <c r="BX59" s="40"/>
      <c r="BY59" s="40"/>
      <c r="BZ59" s="41"/>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42"/>
      <c r="BM60" s="40"/>
      <c r="BN60" s="40"/>
      <c r="BO60" s="40"/>
      <c r="BP60" s="40"/>
      <c r="BQ60" s="40"/>
      <c r="BR60" s="40"/>
      <c r="BS60" s="40"/>
      <c r="BT60" s="40"/>
      <c r="BU60" s="40"/>
      <c r="BV60" s="40"/>
      <c r="BW60" s="40"/>
      <c r="BX60" s="40"/>
      <c r="BY60" s="40"/>
      <c r="BZ60" s="41"/>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42"/>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3"/>
      <c r="BM82" s="54"/>
      <c r="BN82" s="54"/>
      <c r="BO82" s="54"/>
      <c r="BP82" s="54"/>
      <c r="BQ82" s="54"/>
      <c r="BR82" s="54"/>
      <c r="BS82" s="54"/>
      <c r="BT82" s="54"/>
      <c r="BU82" s="54"/>
      <c r="BV82" s="54"/>
      <c r="BW82" s="54"/>
      <c r="BX82" s="54"/>
      <c r="BY82" s="54"/>
      <c r="BZ82" s="55"/>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h0UkwY78MNSEYByrqPKICeCqgE5dMeX56uk3+pQu6zGkNMxl7yXlbDxyb4Gmsi2Jt1i1d1+zgrqi+j1V92BQpQ==" saltValue="0CO7RR05k94EdRL+CWwDI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302082</v>
      </c>
      <c r="D6" s="20">
        <f t="shared" si="3"/>
        <v>46</v>
      </c>
      <c r="E6" s="20">
        <f t="shared" si="3"/>
        <v>1</v>
      </c>
      <c r="F6" s="20">
        <f t="shared" si="3"/>
        <v>0</v>
      </c>
      <c r="G6" s="20">
        <f t="shared" si="3"/>
        <v>1</v>
      </c>
      <c r="H6" s="20" t="str">
        <f t="shared" si="3"/>
        <v>和歌山県　紀の川市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59.85</v>
      </c>
      <c r="P6" s="21">
        <f t="shared" si="3"/>
        <v>95.04</v>
      </c>
      <c r="Q6" s="21">
        <f t="shared" si="3"/>
        <v>3600</v>
      </c>
      <c r="R6" s="21">
        <f t="shared" si="3"/>
        <v>60559</v>
      </c>
      <c r="S6" s="21">
        <f t="shared" si="3"/>
        <v>228.21</v>
      </c>
      <c r="T6" s="21">
        <f t="shared" si="3"/>
        <v>265.37</v>
      </c>
      <c r="U6" s="21">
        <f t="shared" si="3"/>
        <v>57313</v>
      </c>
      <c r="V6" s="21">
        <f t="shared" si="3"/>
        <v>143.66999999999999</v>
      </c>
      <c r="W6" s="21">
        <f t="shared" si="3"/>
        <v>398.92</v>
      </c>
      <c r="X6" s="22">
        <f>IF(X7="",NA(),X7)</f>
        <v>109.94</v>
      </c>
      <c r="Y6" s="22">
        <f t="shared" ref="Y6:AG6" si="4">IF(Y7="",NA(),Y7)</f>
        <v>107.65</v>
      </c>
      <c r="Z6" s="22">
        <f t="shared" si="4"/>
        <v>103.83</v>
      </c>
      <c r="AA6" s="22">
        <f t="shared" si="4"/>
        <v>122.24</v>
      </c>
      <c r="AB6" s="22">
        <f t="shared" si="4"/>
        <v>117.12</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495.6</v>
      </c>
      <c r="AU6" s="22">
        <f t="shared" ref="AU6:BC6" si="6">IF(AU7="",NA(),AU7)</f>
        <v>357.64</v>
      </c>
      <c r="AV6" s="22">
        <f t="shared" si="6"/>
        <v>328.74</v>
      </c>
      <c r="AW6" s="22">
        <f t="shared" si="6"/>
        <v>246.16</v>
      </c>
      <c r="AX6" s="22">
        <f t="shared" si="6"/>
        <v>205.88</v>
      </c>
      <c r="AY6" s="22">
        <f t="shared" si="6"/>
        <v>355.5</v>
      </c>
      <c r="AZ6" s="22">
        <f t="shared" si="6"/>
        <v>349.83</v>
      </c>
      <c r="BA6" s="22">
        <f t="shared" si="6"/>
        <v>360.86</v>
      </c>
      <c r="BB6" s="22">
        <f t="shared" si="6"/>
        <v>350.79</v>
      </c>
      <c r="BC6" s="22">
        <f t="shared" si="6"/>
        <v>354.57</v>
      </c>
      <c r="BD6" s="21" t="str">
        <f>IF(BD7="","",IF(BD7="-","【-】","【"&amp;SUBSTITUTE(TEXT(BD7,"#,##0.00"),"-","△")&amp;"】"))</f>
        <v>【261.51】</v>
      </c>
      <c r="BE6" s="22">
        <f>IF(BE7="",NA(),BE7)</f>
        <v>531.94000000000005</v>
      </c>
      <c r="BF6" s="22">
        <f t="shared" ref="BF6:BN6" si="7">IF(BF7="",NA(),BF7)</f>
        <v>680.35</v>
      </c>
      <c r="BG6" s="22">
        <f t="shared" si="7"/>
        <v>666.48</v>
      </c>
      <c r="BH6" s="22">
        <f t="shared" si="7"/>
        <v>663.33</v>
      </c>
      <c r="BI6" s="22">
        <f t="shared" si="7"/>
        <v>520.66999999999996</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104.58</v>
      </c>
      <c r="BQ6" s="22">
        <f t="shared" ref="BQ6:BY6" si="8">IF(BQ7="",NA(),BQ7)</f>
        <v>98.88</v>
      </c>
      <c r="BR6" s="22">
        <f t="shared" si="8"/>
        <v>97.3</v>
      </c>
      <c r="BS6" s="22">
        <f t="shared" si="8"/>
        <v>94.48</v>
      </c>
      <c r="BT6" s="22">
        <f t="shared" si="8"/>
        <v>110.42</v>
      </c>
      <c r="BU6" s="22">
        <f t="shared" si="8"/>
        <v>104.57</v>
      </c>
      <c r="BV6" s="22">
        <f t="shared" si="8"/>
        <v>103.54</v>
      </c>
      <c r="BW6" s="22">
        <f t="shared" si="8"/>
        <v>103.32</v>
      </c>
      <c r="BX6" s="22">
        <f t="shared" si="8"/>
        <v>100.85</v>
      </c>
      <c r="BY6" s="22">
        <f t="shared" si="8"/>
        <v>103.79</v>
      </c>
      <c r="BZ6" s="21" t="str">
        <f>IF(BZ7="","",IF(BZ7="-","【-】","【"&amp;SUBSTITUTE(TEXT(BZ7,"#,##0.00"),"-","△")&amp;"】"))</f>
        <v>【102.35】</v>
      </c>
      <c r="CA6" s="22">
        <f>IF(CA7="",NA(),CA7)</f>
        <v>154.47999999999999</v>
      </c>
      <c r="CB6" s="22">
        <f t="shared" ref="CB6:CJ6" si="9">IF(CB7="",NA(),CB7)</f>
        <v>163.98</v>
      </c>
      <c r="CC6" s="22">
        <f t="shared" si="9"/>
        <v>166.68</v>
      </c>
      <c r="CD6" s="22">
        <f t="shared" si="9"/>
        <v>166.44</v>
      </c>
      <c r="CE6" s="22">
        <f t="shared" si="9"/>
        <v>173.49</v>
      </c>
      <c r="CF6" s="22">
        <f t="shared" si="9"/>
        <v>165.47</v>
      </c>
      <c r="CG6" s="22">
        <f t="shared" si="9"/>
        <v>167.46</v>
      </c>
      <c r="CH6" s="22">
        <f t="shared" si="9"/>
        <v>168.56</v>
      </c>
      <c r="CI6" s="22">
        <f t="shared" si="9"/>
        <v>167.1</v>
      </c>
      <c r="CJ6" s="22">
        <f t="shared" si="9"/>
        <v>167.86</v>
      </c>
      <c r="CK6" s="21" t="str">
        <f>IF(CK7="","",IF(CK7="-","【-】","【"&amp;SUBSTITUTE(TEXT(CK7,"#,##0.00"),"-","△")&amp;"】"))</f>
        <v>【167.74】</v>
      </c>
      <c r="CL6" s="22">
        <f>IF(CL7="",NA(),CL7)</f>
        <v>41.66</v>
      </c>
      <c r="CM6" s="22">
        <f t="shared" ref="CM6:CU6" si="10">IF(CM7="",NA(),CM7)</f>
        <v>40.5</v>
      </c>
      <c r="CN6" s="22">
        <f t="shared" si="10"/>
        <v>39.64</v>
      </c>
      <c r="CO6" s="22">
        <f t="shared" si="10"/>
        <v>39.94</v>
      </c>
      <c r="CP6" s="22">
        <f t="shared" si="10"/>
        <v>39.270000000000003</v>
      </c>
      <c r="CQ6" s="22">
        <f t="shared" si="10"/>
        <v>59.74</v>
      </c>
      <c r="CR6" s="22">
        <f t="shared" si="10"/>
        <v>59.46</v>
      </c>
      <c r="CS6" s="22">
        <f t="shared" si="10"/>
        <v>59.51</v>
      </c>
      <c r="CT6" s="22">
        <f t="shared" si="10"/>
        <v>59.91</v>
      </c>
      <c r="CU6" s="22">
        <f t="shared" si="10"/>
        <v>59.4</v>
      </c>
      <c r="CV6" s="21" t="str">
        <f>IF(CV7="","",IF(CV7="-","【-】","【"&amp;SUBSTITUTE(TEXT(CV7,"#,##0.00"),"-","△")&amp;"】"))</f>
        <v>【60.29】</v>
      </c>
      <c r="CW6" s="22">
        <f>IF(CW7="",NA(),CW7)</f>
        <v>82.68</v>
      </c>
      <c r="CX6" s="22">
        <f t="shared" ref="CX6:DF6" si="11">IF(CX7="",NA(),CX7)</f>
        <v>82.99</v>
      </c>
      <c r="CY6" s="22">
        <f t="shared" si="11"/>
        <v>83.23</v>
      </c>
      <c r="CZ6" s="22">
        <f t="shared" si="11"/>
        <v>83.45</v>
      </c>
      <c r="DA6" s="22">
        <f t="shared" si="11"/>
        <v>83.68</v>
      </c>
      <c r="DB6" s="22">
        <f t="shared" si="11"/>
        <v>87.28</v>
      </c>
      <c r="DC6" s="22">
        <f t="shared" si="11"/>
        <v>87.41</v>
      </c>
      <c r="DD6" s="22">
        <f t="shared" si="11"/>
        <v>87.08</v>
      </c>
      <c r="DE6" s="22">
        <f t="shared" si="11"/>
        <v>87.26</v>
      </c>
      <c r="DF6" s="22">
        <f t="shared" si="11"/>
        <v>87.57</v>
      </c>
      <c r="DG6" s="21" t="str">
        <f>IF(DG7="","",IF(DG7="-","【-】","【"&amp;SUBSTITUTE(TEXT(DG7,"#,##0.00"),"-","△")&amp;"】"))</f>
        <v>【90.12】</v>
      </c>
      <c r="DH6" s="22">
        <f>IF(DH7="",NA(),DH7)</f>
        <v>53.17</v>
      </c>
      <c r="DI6" s="22">
        <f t="shared" ref="DI6:DQ6" si="12">IF(DI7="",NA(),DI7)</f>
        <v>47.75</v>
      </c>
      <c r="DJ6" s="22">
        <f t="shared" si="12"/>
        <v>48.67</v>
      </c>
      <c r="DK6" s="22">
        <f t="shared" si="12"/>
        <v>48.97</v>
      </c>
      <c r="DL6" s="22">
        <f t="shared" si="12"/>
        <v>50.23</v>
      </c>
      <c r="DM6" s="22">
        <f t="shared" si="12"/>
        <v>46.94</v>
      </c>
      <c r="DN6" s="22">
        <f t="shared" si="12"/>
        <v>47.62</v>
      </c>
      <c r="DO6" s="22">
        <f t="shared" si="12"/>
        <v>48.55</v>
      </c>
      <c r="DP6" s="22">
        <f t="shared" si="12"/>
        <v>49.2</v>
      </c>
      <c r="DQ6" s="22">
        <f t="shared" si="12"/>
        <v>50.01</v>
      </c>
      <c r="DR6" s="21" t="str">
        <f>IF(DR7="","",IF(DR7="-","【-】","【"&amp;SUBSTITUTE(TEXT(DR7,"#,##0.00"),"-","△")&amp;"】"))</f>
        <v>【50.88】</v>
      </c>
      <c r="DS6" s="22">
        <f>IF(DS7="",NA(),DS7)</f>
        <v>19.420000000000002</v>
      </c>
      <c r="DT6" s="22">
        <f t="shared" ref="DT6:EB6" si="13">IF(DT7="",NA(),DT7)</f>
        <v>27.58</v>
      </c>
      <c r="DU6" s="22">
        <f t="shared" si="13"/>
        <v>25.86</v>
      </c>
      <c r="DV6" s="22">
        <f t="shared" si="13"/>
        <v>25.5</v>
      </c>
      <c r="DW6" s="22">
        <f t="shared" si="13"/>
        <v>28.01</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0.03</v>
      </c>
      <c r="EE6" s="22">
        <f t="shared" ref="EE6:EM6" si="14">IF(EE7="",NA(),EE7)</f>
        <v>0.47</v>
      </c>
      <c r="EF6" s="22">
        <f t="shared" si="14"/>
        <v>0.3</v>
      </c>
      <c r="EG6" s="22">
        <f t="shared" si="14"/>
        <v>0.48</v>
      </c>
      <c r="EH6" s="22">
        <f t="shared" si="14"/>
        <v>0.53</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302082</v>
      </c>
      <c r="D7" s="24">
        <v>46</v>
      </c>
      <c r="E7" s="24">
        <v>1</v>
      </c>
      <c r="F7" s="24">
        <v>0</v>
      </c>
      <c r="G7" s="24">
        <v>1</v>
      </c>
      <c r="H7" s="24" t="s">
        <v>93</v>
      </c>
      <c r="I7" s="24" t="s">
        <v>94</v>
      </c>
      <c r="J7" s="24" t="s">
        <v>95</v>
      </c>
      <c r="K7" s="24" t="s">
        <v>96</v>
      </c>
      <c r="L7" s="24" t="s">
        <v>97</v>
      </c>
      <c r="M7" s="24" t="s">
        <v>98</v>
      </c>
      <c r="N7" s="25" t="s">
        <v>99</v>
      </c>
      <c r="O7" s="25">
        <v>59.85</v>
      </c>
      <c r="P7" s="25">
        <v>95.04</v>
      </c>
      <c r="Q7" s="25">
        <v>3600</v>
      </c>
      <c r="R7" s="25">
        <v>60559</v>
      </c>
      <c r="S7" s="25">
        <v>228.21</v>
      </c>
      <c r="T7" s="25">
        <v>265.37</v>
      </c>
      <c r="U7" s="25">
        <v>57313</v>
      </c>
      <c r="V7" s="25">
        <v>143.66999999999999</v>
      </c>
      <c r="W7" s="25">
        <v>398.92</v>
      </c>
      <c r="X7" s="25">
        <v>109.94</v>
      </c>
      <c r="Y7" s="25">
        <v>107.65</v>
      </c>
      <c r="Z7" s="25">
        <v>103.83</v>
      </c>
      <c r="AA7" s="25">
        <v>122.24</v>
      </c>
      <c r="AB7" s="25">
        <v>117.12</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495.6</v>
      </c>
      <c r="AU7" s="25">
        <v>357.64</v>
      </c>
      <c r="AV7" s="25">
        <v>328.74</v>
      </c>
      <c r="AW7" s="25">
        <v>246.16</v>
      </c>
      <c r="AX7" s="25">
        <v>205.88</v>
      </c>
      <c r="AY7" s="25">
        <v>355.5</v>
      </c>
      <c r="AZ7" s="25">
        <v>349.83</v>
      </c>
      <c r="BA7" s="25">
        <v>360.86</v>
      </c>
      <c r="BB7" s="25">
        <v>350.79</v>
      </c>
      <c r="BC7" s="25">
        <v>354.57</v>
      </c>
      <c r="BD7" s="25">
        <v>261.51</v>
      </c>
      <c r="BE7" s="25">
        <v>531.94000000000005</v>
      </c>
      <c r="BF7" s="25">
        <v>680.35</v>
      </c>
      <c r="BG7" s="25">
        <v>666.48</v>
      </c>
      <c r="BH7" s="25">
        <v>663.33</v>
      </c>
      <c r="BI7" s="25">
        <v>520.66999999999996</v>
      </c>
      <c r="BJ7" s="25">
        <v>312.58</v>
      </c>
      <c r="BK7" s="25">
        <v>314.87</v>
      </c>
      <c r="BL7" s="25">
        <v>309.27999999999997</v>
      </c>
      <c r="BM7" s="25">
        <v>322.92</v>
      </c>
      <c r="BN7" s="25">
        <v>303.45999999999998</v>
      </c>
      <c r="BO7" s="25">
        <v>265.16000000000003</v>
      </c>
      <c r="BP7" s="25">
        <v>104.58</v>
      </c>
      <c r="BQ7" s="25">
        <v>98.88</v>
      </c>
      <c r="BR7" s="25">
        <v>97.3</v>
      </c>
      <c r="BS7" s="25">
        <v>94.48</v>
      </c>
      <c r="BT7" s="25">
        <v>110.42</v>
      </c>
      <c r="BU7" s="25">
        <v>104.57</v>
      </c>
      <c r="BV7" s="25">
        <v>103.54</v>
      </c>
      <c r="BW7" s="25">
        <v>103.32</v>
      </c>
      <c r="BX7" s="25">
        <v>100.85</v>
      </c>
      <c r="BY7" s="25">
        <v>103.79</v>
      </c>
      <c r="BZ7" s="25">
        <v>102.35</v>
      </c>
      <c r="CA7" s="25">
        <v>154.47999999999999</v>
      </c>
      <c r="CB7" s="25">
        <v>163.98</v>
      </c>
      <c r="CC7" s="25">
        <v>166.68</v>
      </c>
      <c r="CD7" s="25">
        <v>166.44</v>
      </c>
      <c r="CE7" s="25">
        <v>173.49</v>
      </c>
      <c r="CF7" s="25">
        <v>165.47</v>
      </c>
      <c r="CG7" s="25">
        <v>167.46</v>
      </c>
      <c r="CH7" s="25">
        <v>168.56</v>
      </c>
      <c r="CI7" s="25">
        <v>167.1</v>
      </c>
      <c r="CJ7" s="25">
        <v>167.86</v>
      </c>
      <c r="CK7" s="25">
        <v>167.74</v>
      </c>
      <c r="CL7" s="25">
        <v>41.66</v>
      </c>
      <c r="CM7" s="25">
        <v>40.5</v>
      </c>
      <c r="CN7" s="25">
        <v>39.64</v>
      </c>
      <c r="CO7" s="25">
        <v>39.94</v>
      </c>
      <c r="CP7" s="25">
        <v>39.270000000000003</v>
      </c>
      <c r="CQ7" s="25">
        <v>59.74</v>
      </c>
      <c r="CR7" s="25">
        <v>59.46</v>
      </c>
      <c r="CS7" s="25">
        <v>59.51</v>
      </c>
      <c r="CT7" s="25">
        <v>59.91</v>
      </c>
      <c r="CU7" s="25">
        <v>59.4</v>
      </c>
      <c r="CV7" s="25">
        <v>60.29</v>
      </c>
      <c r="CW7" s="25">
        <v>82.68</v>
      </c>
      <c r="CX7" s="25">
        <v>82.99</v>
      </c>
      <c r="CY7" s="25">
        <v>83.23</v>
      </c>
      <c r="CZ7" s="25">
        <v>83.45</v>
      </c>
      <c r="DA7" s="25">
        <v>83.68</v>
      </c>
      <c r="DB7" s="25">
        <v>87.28</v>
      </c>
      <c r="DC7" s="25">
        <v>87.41</v>
      </c>
      <c r="DD7" s="25">
        <v>87.08</v>
      </c>
      <c r="DE7" s="25">
        <v>87.26</v>
      </c>
      <c r="DF7" s="25">
        <v>87.57</v>
      </c>
      <c r="DG7" s="25">
        <v>90.12</v>
      </c>
      <c r="DH7" s="25">
        <v>53.17</v>
      </c>
      <c r="DI7" s="25">
        <v>47.75</v>
      </c>
      <c r="DJ7" s="25">
        <v>48.67</v>
      </c>
      <c r="DK7" s="25">
        <v>48.97</v>
      </c>
      <c r="DL7" s="25">
        <v>50.23</v>
      </c>
      <c r="DM7" s="25">
        <v>46.94</v>
      </c>
      <c r="DN7" s="25">
        <v>47.62</v>
      </c>
      <c r="DO7" s="25">
        <v>48.55</v>
      </c>
      <c r="DP7" s="25">
        <v>49.2</v>
      </c>
      <c r="DQ7" s="25">
        <v>50.01</v>
      </c>
      <c r="DR7" s="25">
        <v>50.88</v>
      </c>
      <c r="DS7" s="25">
        <v>19.420000000000002</v>
      </c>
      <c r="DT7" s="25">
        <v>27.58</v>
      </c>
      <c r="DU7" s="25">
        <v>25.86</v>
      </c>
      <c r="DV7" s="25">
        <v>25.5</v>
      </c>
      <c r="DW7" s="25">
        <v>28.01</v>
      </c>
      <c r="DX7" s="25">
        <v>14.48</v>
      </c>
      <c r="DY7" s="25">
        <v>16.27</v>
      </c>
      <c r="DZ7" s="25">
        <v>17.11</v>
      </c>
      <c r="EA7" s="25">
        <v>18.329999999999998</v>
      </c>
      <c r="EB7" s="25">
        <v>20.27</v>
      </c>
      <c r="EC7" s="25">
        <v>22.3</v>
      </c>
      <c r="ED7" s="25">
        <v>0.03</v>
      </c>
      <c r="EE7" s="25">
        <v>0.47</v>
      </c>
      <c r="EF7" s="25">
        <v>0.3</v>
      </c>
      <c r="EG7" s="25">
        <v>0.48</v>
      </c>
      <c r="EH7" s="25">
        <v>0.53</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今西　史宣_水道総務課</cp:lastModifiedBy>
  <cp:lastPrinted>2023-01-31T08:36:07Z</cp:lastPrinted>
  <dcterms:created xsi:type="dcterms:W3CDTF">2022-12-01T01:02:42Z</dcterms:created>
  <dcterms:modified xsi:type="dcterms:W3CDTF">2023-01-31T08:45:37Z</dcterms:modified>
  <cp:category/>
</cp:coreProperties>
</file>