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a-kanazawa\Desktop\"/>
    </mc:Choice>
  </mc:AlternateContent>
  <xr:revisionPtr revIDLastSave="0" documentId="13_ncr:1_{DD9D5686-5A68-4F2B-8096-7BD85B0E462B}" xr6:coauthVersionLast="47" xr6:coauthVersionMax="47" xr10:uidLastSave="{00000000-0000-0000-0000-000000000000}"/>
  <workbookProtection workbookAlgorithmName="SHA-512" workbookHashValue="Zrf1FaJ+y9oFp8PDehax5byvAsrWJU6l3hgwjCLAx8OxbR3ik33iQlFTYxVyBtDvtvefLOis9HFQxXxm80m0Mg==" workbookSaltValue="XScT/g3jkKHwMgIpXaWhyw==" workbookSpinCount="100000" lockStructure="1"/>
  <bookViews>
    <workbookView xWindow="165" yWindow="240" windowWidth="19710" windowHeight="1068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DD7" i="5"/>
  <c r="DC7" i="5"/>
  <c r="DB7" i="5"/>
  <c r="DA7" i="5"/>
  <c r="CZ7" i="5"/>
  <c r="CN7" i="5"/>
  <c r="CM7" i="5"/>
  <c r="CV67" i="4" s="1"/>
  <c r="BZ7" i="5"/>
  <c r="BY7" i="5"/>
  <c r="BX7" i="5"/>
  <c r="BW7" i="5"/>
  <c r="BV7" i="5"/>
  <c r="BU7" i="5"/>
  <c r="BT7" i="5"/>
  <c r="BS7" i="5"/>
  <c r="KO52" i="4" s="1"/>
  <c r="BR7" i="5"/>
  <c r="BQ7" i="5"/>
  <c r="BO7" i="5"/>
  <c r="BN7" i="5"/>
  <c r="BM7" i="5"/>
  <c r="BL7" i="5"/>
  <c r="BK7" i="5"/>
  <c r="BJ7" i="5"/>
  <c r="HJ52" i="4" s="1"/>
  <c r="BI7" i="5"/>
  <c r="BH7" i="5"/>
  <c r="BG7" i="5"/>
  <c r="BF7" i="5"/>
  <c r="BD7" i="5"/>
  <c r="BC7" i="5"/>
  <c r="BB7" i="5"/>
  <c r="BA7" i="5"/>
  <c r="AZ7" i="5"/>
  <c r="AY7" i="5"/>
  <c r="AX7" i="5"/>
  <c r="AW7" i="5"/>
  <c r="AV7" i="5"/>
  <c r="AU7" i="5"/>
  <c r="AS7" i="5"/>
  <c r="AR7" i="5"/>
  <c r="GQ32" i="4" s="1"/>
  <c r="AQ7" i="5"/>
  <c r="AP7" i="5"/>
  <c r="AO7" i="5"/>
  <c r="AN7" i="5"/>
  <c r="AM7" i="5"/>
  <c r="AL7" i="5"/>
  <c r="AK7" i="5"/>
  <c r="AJ7" i="5"/>
  <c r="AH7" i="5"/>
  <c r="AG7" i="5"/>
  <c r="AF7" i="5"/>
  <c r="AE7" i="5"/>
  <c r="AD7" i="5"/>
  <c r="AC7" i="5"/>
  <c r="AB7" i="5"/>
  <c r="AA7" i="5"/>
  <c r="BG31" i="4" s="1"/>
  <c r="Z7" i="5"/>
  <c r="Y7" i="5"/>
  <c r="X7" i="5"/>
  <c r="W7" i="5"/>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AN53" i="4"/>
  <c r="U53" i="4"/>
  <c r="MA52" i="4"/>
  <c r="LH52" i="4"/>
  <c r="JV52" i="4"/>
  <c r="JC52" i="4"/>
  <c r="GQ52" i="4"/>
  <c r="FX52" i="4"/>
  <c r="FE52" i="4"/>
  <c r="EL52" i="4"/>
  <c r="CS52" i="4"/>
  <c r="BZ52" i="4"/>
  <c r="BG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AN31" i="4"/>
  <c r="U31" i="4"/>
  <c r="LJ10" i="4"/>
  <c r="JQ10" i="4"/>
  <c r="HX10" i="4"/>
  <c r="DU10" i="4"/>
  <c r="CF10" i="4"/>
  <c r="B10" i="4"/>
  <c r="LJ8" i="4"/>
  <c r="JQ8" i="4"/>
  <c r="FJ8" i="4"/>
  <c r="DU8" i="4"/>
  <c r="CF8" i="4"/>
  <c r="B8" i="4"/>
  <c r="BZ76" i="4" l="1"/>
  <c r="MI76" i="4"/>
  <c r="HJ51" i="4"/>
  <c r="IT76" i="4"/>
  <c r="CS51" i="4"/>
  <c r="HJ30" i="4"/>
  <c r="CS30" i="4"/>
  <c r="MA51" i="4"/>
  <c r="MA30" i="4"/>
  <c r="C11" i="5"/>
  <c r="D11" i="5"/>
  <c r="E11" i="5"/>
  <c r="B11" i="5"/>
  <c r="BK76" i="4" l="1"/>
  <c r="LH51" i="4"/>
  <c r="LT76" i="4"/>
  <c r="GQ51" i="4"/>
  <c r="LH30" i="4"/>
  <c r="BZ51" i="4"/>
  <c r="GQ30" i="4"/>
  <c r="BZ30" i="4"/>
  <c r="IE76" i="4"/>
  <c r="KP76" i="4"/>
  <c r="FE51" i="4"/>
  <c r="FE30" i="4"/>
  <c r="HA76" i="4"/>
  <c r="AN51" i="4"/>
  <c r="AN30" i="4"/>
  <c r="AG76" i="4"/>
  <c r="JV51" i="4"/>
  <c r="JV30" i="4"/>
  <c r="AV76" i="4"/>
  <c r="KO51" i="4"/>
  <c r="FX51" i="4"/>
  <c r="HP76" i="4"/>
  <c r="LE76" i="4"/>
  <c r="KO30" i="4"/>
  <c r="BG51" i="4"/>
  <c r="FX30" i="4"/>
  <c r="BG30" i="4"/>
  <c r="KA76" i="4"/>
  <c r="EL51" i="4"/>
  <c r="GL76" i="4"/>
  <c r="U51" i="4"/>
  <c r="EL30" i="4"/>
  <c r="U30" i="4"/>
  <c r="R76" i="4"/>
  <c r="JC51" i="4"/>
  <c r="JC30"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<sst xmlns="http://schemas.openxmlformats.org/spreadsheetml/2006/main" count="278" uniqueCount="131">
  <si>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</si>
  <si>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</si>
  <si>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</si>
  <si>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</si>
  <si>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</si>
  <si>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</si>
  <si>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</si>
  <si>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</si>
  <si>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</si>
  <si>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</si>
  <si>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</si>
  <si>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</si>
  <si>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</si>
  <si>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</si>
  <si>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</si>
  <si>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</si>
  <si>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</si>
  <si>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</si>
  <si>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</si>
  <si>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</si>
  <si>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</si>
  <si>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</si>
  <si>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</si>
  <si>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</si>
  <si>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</si>
  <si>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</si>
  <si>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</si>
  <si>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</si>
  <si>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</si>
  <si>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</si>
  <si>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</si>
  <si>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</si>
  <si>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</si>
  <si>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</si>
  <si>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</si>
  <si>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</si>
  <si>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</si>
  <si>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</si>
  <si>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</si>
  <si>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</si>
  <si>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</si>
  <si>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</si>
  <si>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</si>
  <si>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</si>
  <si>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</si>
  <si>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</si>
  <si>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</si>
  <si>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</si>
  <si>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</si>
  <si>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</si>
  <si>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</si>
  <si>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</si>
  <si>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</si>
  <si>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</si>
  <si>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</si>
  <si>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</si>
  <si>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</si>
  <si>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</si>
  <si>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</si>
  <si>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</si>
  <si>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</si>
  <si>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</si>
  <si>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</si>
  <si>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</si>
  <si>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</si>
  <si>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</si>
  <si>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</si>
  <si>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</si>
  <si>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</si>
  <si>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</si>
  <si>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</si>
  <si>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</si>
  <si>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</si>
  <si>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</si>
  <si>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</si>
  <si>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</si>
  <si>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</si>
  <si>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</si>
  <si>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</si>
  <si>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</si>
  <si>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</si>
  <si>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</si>
  <si>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</si>
  <si>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</si>
  <si>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</si>
  <si>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</si>
  <si>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</si>
  <si>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</si>
  <si>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</si>
  <si>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</si>
  <si>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</si>
  <si>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</si>
  <si>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</si>
  <si>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</si>
  <si>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</si>
  <si>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</si>
  <si>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</si>
  <si>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</si>
  <si>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</si>
  <si>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</si>
  <si>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</si>
  <si>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</si>
  <si>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</si>
  <si>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</si>
  <si>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</si>
  <si>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</si>
  <si>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</si>
  <si>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</si>
  <si>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</si>
  <si>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</si>
  <si>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新宮市</t>
  </si>
  <si>
    <t>新宮駅東市営駐車場（はまゆう）</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</si>
  <si>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</si>
  <si>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</si>
  <si>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</si>
  <si>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</si>
  <si>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</si>
  <si>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</si>
  <si>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</si>
  <si>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</si>
  <si>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</si>
  <si>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</si>
  <si>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</si>
  <si>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</si>
  <si>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</si>
  <si>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</si>
  <si>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</si>
  <si>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①収益的収支比率は100％を超えていることから、費用に見合った収益が確保されている健全経営となっている。
②他会計補助金比率は0％で、他会計からの補助金はないため、現状特に問題はない。
③②と同じ。
④数値は減少傾向にあるが、収益に対する営業総利益は依然として高い水準を保っているため、経営改善の取組は現段階では考えていない。
⑤前年度は新型コロナウイルスの影響により利用台数が伸びず、例年より減価償却前営業利益が大きく減少したが、今年度は少しずつ持ち直してきているため、収益性に問題はない。</t>
    <rPh sb="101" eb="103">
      <t>スウチ</t>
    </rPh>
    <rPh sb="104" eb="108">
      <t>ゲンショウケイコウ</t>
    </rPh>
    <rPh sb="125" eb="127">
      <t>イゼン</t>
    </rPh>
    <rPh sb="143" eb="147">
      <t>ケイエイカイゼン</t>
    </rPh>
    <rPh sb="148" eb="150">
      <t>トリクミ</t>
    </rPh>
    <rPh sb="151" eb="154">
      <t>ゲンダンカイ</t>
    </rPh>
    <rPh sb="156" eb="157">
      <t>カンガ</t>
    </rPh>
    <rPh sb="169" eb="171">
      <t>シンガタ</t>
    </rPh>
    <rPh sb="179" eb="181">
      <t>エイキョウ</t>
    </rPh>
    <rPh sb="189" eb="190">
      <t>ノ</t>
    </rPh>
    <rPh sb="193" eb="195">
      <t>レイネン</t>
    </rPh>
    <rPh sb="207" eb="208">
      <t>オオ</t>
    </rPh>
    <rPh sb="210" eb="212">
      <t>ゲンショウ</t>
    </rPh>
    <phoneticPr fontId="5"/>
  </si>
  <si>
    <t>⑦市内全体の地価の下落により、当敷地も評価額が年々下がっている状況にあるが、大幅な下落はないため、微減に留まっている。
⑧令和元年度に隣接地を新たな駐車場として整備し、また従来使用していた駐車場の路面舗装工事を行ったため、予定はない。
⑩令和元年度に行った整備事業の企業債を令和４年度より償還する。</t>
    <rPh sb="1" eb="5">
      <t>シナイゼンタイ</t>
    </rPh>
    <rPh sb="6" eb="8">
      <t>チカ</t>
    </rPh>
    <rPh sb="9" eb="11">
      <t>ゲラク</t>
    </rPh>
    <rPh sb="15" eb="16">
      <t>トウ</t>
    </rPh>
    <rPh sb="16" eb="18">
      <t>シキチ</t>
    </rPh>
    <rPh sb="19" eb="22">
      <t>ヒョウカガク</t>
    </rPh>
    <rPh sb="23" eb="25">
      <t>ネンネン</t>
    </rPh>
    <rPh sb="25" eb="26">
      <t>サ</t>
    </rPh>
    <rPh sb="31" eb="33">
      <t>ジョウキョウ</t>
    </rPh>
    <rPh sb="38" eb="40">
      <t>オオハバ</t>
    </rPh>
    <rPh sb="41" eb="43">
      <t>ゲラク</t>
    </rPh>
    <rPh sb="49" eb="51">
      <t>ビゲン</t>
    </rPh>
    <rPh sb="52" eb="53">
      <t>トド</t>
    </rPh>
    <rPh sb="71" eb="72">
      <t>アラ</t>
    </rPh>
    <rPh sb="111" eb="113">
      <t>ヨテイ</t>
    </rPh>
    <phoneticPr fontId="5"/>
  </si>
  <si>
    <t>⑪稼働率は、依然として平均値を下回る水準であるものの、立地条件が良いため一般駐車及び定期駐車の安定した利用は継続されており、収益に関して現状問題はないと判断する。
　このまま新型コロナウイルスの影響が徐々になくなっていけば、稼働率の回復にも繋がっていくと推測されるが、楽観視はできないため、市広報誌やホームページなどで引き続き利用促進を図っていく。</t>
    <rPh sb="6" eb="8">
      <t>イゼン</t>
    </rPh>
    <rPh sb="68" eb="70">
      <t>ゲンジョウ</t>
    </rPh>
    <rPh sb="76" eb="78">
      <t>ハンダン</t>
    </rPh>
    <rPh sb="87" eb="89">
      <t>シンガタ</t>
    </rPh>
    <rPh sb="97" eb="99">
      <t>エイキョウ</t>
    </rPh>
    <rPh sb="100" eb="102">
      <t>ジョジョ</t>
    </rPh>
    <rPh sb="112" eb="115">
      <t>カドウリツ</t>
    </rPh>
    <rPh sb="116" eb="118">
      <t>カイフク</t>
    </rPh>
    <rPh sb="120" eb="121">
      <t>ツナ</t>
    </rPh>
    <rPh sb="127" eb="129">
      <t>スイソク</t>
    </rPh>
    <rPh sb="134" eb="137">
      <t>ラッカンシ</t>
    </rPh>
    <rPh sb="159" eb="160">
      <t>ヒ</t>
    </rPh>
    <rPh sb="161" eb="162">
      <t>ツヅ</t>
    </rPh>
    <phoneticPr fontId="5"/>
  </si>
  <si>
    <t>　当駐車場は、新宮駅に隣接する24時間運営の貸し駐車場であり、新宮駅の利用促進及びまちなか観光推進に向けて大きな役割を果たしている。
　今後も、これまでと同様に市広報誌やホームページへの掲載を行うことで、定期駐車及び一般駐車利用者の増加を図り、使用料の収益増を目指す。
あわせて誰もが利用できる便利な施設となるよう環境改善にも努めていく。
　また、支出面では機械管理及び警備業務を委託していることで経営の効率化を図っているが、さらなる経費削減に努め、常に経営改善の余地を探っていく。</t>
    <rPh sb="19" eb="21">
      <t>ウンエイ</t>
    </rPh>
    <rPh sb="68" eb="70">
      <t>コンゴ</t>
    </rPh>
    <rPh sb="126" eb="128">
      <t>シュウエキ</t>
    </rPh>
    <rPh sb="128" eb="129">
      <t>ゾウ</t>
    </rPh>
    <rPh sb="130" eb="132">
      <t>メザ</t>
    </rPh>
    <rPh sb="139" eb="140">
      <t>ダレ</t>
    </rPh>
    <rPh sb="142" eb="144">
      <t>リヨウ</t>
    </rPh>
    <rPh sb="147" eb="149">
      <t>ベンリ</t>
    </rPh>
    <rPh sb="150" eb="152">
      <t>シセツ</t>
    </rPh>
    <rPh sb="157" eb="161">
      <t>カンキョウカイゼン</t>
    </rPh>
    <rPh sb="163" eb="164">
      <t>ツト</t>
    </rPh>
    <rPh sb="174" eb="177">
      <t>シシュツメン</t>
    </rPh>
    <rPh sb="179" eb="183">
      <t>キカイカンリ</t>
    </rPh>
    <rPh sb="183" eb="184">
      <t>オヨ</t>
    </rPh>
    <rPh sb="185" eb="189">
      <t>ケイビギョウム</t>
    </rPh>
    <rPh sb="190" eb="192">
      <t>イタク</t>
    </rPh>
    <rPh sb="199" eb="201">
      <t>ケイエイ</t>
    </rPh>
    <rPh sb="202" eb="205">
      <t>コウリツカ</t>
    </rPh>
    <rPh sb="206" eb="207">
      <t>ハカ</t>
    </rPh>
    <rPh sb="217" eb="221">
      <t>ケイヒサクゲン</t>
    </rPh>
    <rPh sb="222" eb="223">
      <t>ツト</t>
    </rPh>
    <rPh sb="225" eb="226">
      <t>ツネ</t>
    </rPh>
    <rPh sb="227" eb="231">
      <t>ケイエイカイゼン</t>
    </rPh>
    <rPh sb="232" eb="234">
      <t>ヨチ</t>
    </rPh>
    <rPh sb="235" eb="236">
      <t>サグ</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</si>
</sst>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313.7</c:v>
                </c:pt>
                <c:pt idx="1">
                  <c:v>240</c:v>
                </c:pt>
                <c:pt idx="2">
                  <c:v>292.60000000000002</c:v>
                </c:pt>
                <c:pt idx="3">
                  <c:v>147.9</c:v>
                </c:pt>
                <c:pt idx="4">
                  <c:v>281.60000000000002</c:v>
                </c:pt>
              </c:numCache>
            </c:numRef>
          </c:val>
          <c:extLst>
            <c:ext xmlns:c16="http://schemas.microsoft.com/office/drawing/2014/chart" uri="{C3380CC4-5D6E-409C-BE32-E72D297353CC}">
              <c16:uniqueId val="{00000000-6E19-4C85-A876-C08E0C983EE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E19-4C85-A876-C08E0C983EE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33-4660-8862-3F5FECB5397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F33-4660-8862-3F5FECB5397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08C-47E1-B213-41ACD7E5E50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08C-47E1-B213-41ACD7E5E50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4D8-446A-9AAB-45DFE700895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D8-446A-9AAB-45DFE700895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2B-483C-9C3D-A85758DD815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202B-483C-9C3D-A85758DD815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664-4340-88E1-EE696477F45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5664-4340-88E1-EE696477F45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67.099999999999994</c:v>
                </c:pt>
                <c:pt idx="1">
                  <c:v>86.8</c:v>
                </c:pt>
                <c:pt idx="2">
                  <c:v>76.5</c:v>
                </c:pt>
                <c:pt idx="3">
                  <c:v>37.200000000000003</c:v>
                </c:pt>
                <c:pt idx="4">
                  <c:v>43</c:v>
                </c:pt>
              </c:numCache>
            </c:numRef>
          </c:val>
          <c:extLst>
            <c:ext xmlns:c16="http://schemas.microsoft.com/office/drawing/2014/chart" uri="{C3380CC4-5D6E-409C-BE32-E72D297353CC}">
              <c16:uniqueId val="{00000000-5315-4788-B9EF-9D982F598DC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315-4788-B9EF-9D982F598DC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68.099999999999994</c:v>
                </c:pt>
                <c:pt idx="1">
                  <c:v>58.3</c:v>
                </c:pt>
                <c:pt idx="2">
                  <c:v>65.8</c:v>
                </c:pt>
                <c:pt idx="3">
                  <c:v>32.4</c:v>
                </c:pt>
                <c:pt idx="4">
                  <c:v>35.5</c:v>
                </c:pt>
              </c:numCache>
            </c:numRef>
          </c:val>
          <c:extLst>
            <c:ext xmlns:c16="http://schemas.microsoft.com/office/drawing/2014/chart" uri="{C3380CC4-5D6E-409C-BE32-E72D297353CC}">
              <c16:uniqueId val="{00000000-ED6A-49CC-8798-0E22EC9EFEF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ED6A-49CC-8798-0E22EC9EFEF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5942</c:v>
                </c:pt>
                <c:pt idx="1">
                  <c:v>5146</c:v>
                </c:pt>
                <c:pt idx="2">
                  <c:v>5552</c:v>
                </c:pt>
                <c:pt idx="3">
                  <c:v>1438</c:v>
                </c:pt>
                <c:pt idx="4">
                  <c:v>3393</c:v>
                </c:pt>
              </c:numCache>
            </c:numRef>
          </c:val>
          <c:extLst>
            <c:ext xmlns:c16="http://schemas.microsoft.com/office/drawing/2014/chart" uri="{C3380CC4-5D6E-409C-BE32-E72D297353CC}">
              <c16:uniqueId val="{00000000-4C19-41F7-B628-92A6342B36D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4C19-41F7-B628-92A6342B36D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Q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和歌山県新宮市　新宮駅東市営駐車場（はまゆう）</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3152</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86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313.7</v>
      </c>
      <c r="V31" s="113"/>
      <c r="W31" s="113"/>
      <c r="X31" s="113"/>
      <c r="Y31" s="113"/>
      <c r="Z31" s="113"/>
      <c r="AA31" s="113"/>
      <c r="AB31" s="113"/>
      <c r="AC31" s="113"/>
      <c r="AD31" s="113"/>
      <c r="AE31" s="113"/>
      <c r="AF31" s="113"/>
      <c r="AG31" s="113"/>
      <c r="AH31" s="113"/>
      <c r="AI31" s="113"/>
      <c r="AJ31" s="113"/>
      <c r="AK31" s="113"/>
      <c r="AL31" s="113"/>
      <c r="AM31" s="113"/>
      <c r="AN31" s="113">
        <f>データ!Z7</f>
        <v>240</v>
      </c>
      <c r="AO31" s="113"/>
      <c r="AP31" s="113"/>
      <c r="AQ31" s="113"/>
      <c r="AR31" s="113"/>
      <c r="AS31" s="113"/>
      <c r="AT31" s="113"/>
      <c r="AU31" s="113"/>
      <c r="AV31" s="113"/>
      <c r="AW31" s="113"/>
      <c r="AX31" s="113"/>
      <c r="AY31" s="113"/>
      <c r="AZ31" s="113"/>
      <c r="BA31" s="113"/>
      <c r="BB31" s="113"/>
      <c r="BC31" s="113"/>
      <c r="BD31" s="113"/>
      <c r="BE31" s="113"/>
      <c r="BF31" s="113"/>
      <c r="BG31" s="113">
        <f>データ!AA7</f>
        <v>292.60000000000002</v>
      </c>
      <c r="BH31" s="113"/>
      <c r="BI31" s="113"/>
      <c r="BJ31" s="113"/>
      <c r="BK31" s="113"/>
      <c r="BL31" s="113"/>
      <c r="BM31" s="113"/>
      <c r="BN31" s="113"/>
      <c r="BO31" s="113"/>
      <c r="BP31" s="113"/>
      <c r="BQ31" s="113"/>
      <c r="BR31" s="113"/>
      <c r="BS31" s="113"/>
      <c r="BT31" s="113"/>
      <c r="BU31" s="113"/>
      <c r="BV31" s="113"/>
      <c r="BW31" s="113"/>
      <c r="BX31" s="113"/>
      <c r="BY31" s="113"/>
      <c r="BZ31" s="113">
        <f>データ!AB7</f>
        <v>147.9</v>
      </c>
      <c r="CA31" s="113"/>
      <c r="CB31" s="113"/>
      <c r="CC31" s="113"/>
      <c r="CD31" s="113"/>
      <c r="CE31" s="113"/>
      <c r="CF31" s="113"/>
      <c r="CG31" s="113"/>
      <c r="CH31" s="113"/>
      <c r="CI31" s="113"/>
      <c r="CJ31" s="113"/>
      <c r="CK31" s="113"/>
      <c r="CL31" s="113"/>
      <c r="CM31" s="113"/>
      <c r="CN31" s="113"/>
      <c r="CO31" s="113"/>
      <c r="CP31" s="113"/>
      <c r="CQ31" s="113"/>
      <c r="CR31" s="113"/>
      <c r="CS31" s="113">
        <f>データ!AC7</f>
        <v>281.60000000000002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67.099999999999994</v>
      </c>
      <c r="JD31" s="115"/>
      <c r="JE31" s="115"/>
      <c r="JF31" s="115"/>
      <c r="JG31" s="115"/>
      <c r="JH31" s="115"/>
      <c r="JI31" s="115"/>
      <c r="JJ31" s="115"/>
      <c r="JK31" s="115"/>
      <c r="JL31" s="115"/>
      <c r="JM31" s="115"/>
      <c r="JN31" s="115"/>
      <c r="JO31" s="115"/>
      <c r="JP31" s="115"/>
      <c r="JQ31" s="115"/>
      <c r="JR31" s="115"/>
      <c r="JS31" s="115"/>
      <c r="JT31" s="115"/>
      <c r="JU31" s="116"/>
      <c r="JV31" s="114">
        <f>データ!DL7</f>
        <v>86.8</v>
      </c>
      <c r="JW31" s="115"/>
      <c r="JX31" s="115"/>
      <c r="JY31" s="115"/>
      <c r="JZ31" s="115"/>
      <c r="KA31" s="115"/>
      <c r="KB31" s="115"/>
      <c r="KC31" s="115"/>
      <c r="KD31" s="115"/>
      <c r="KE31" s="115"/>
      <c r="KF31" s="115"/>
      <c r="KG31" s="115"/>
      <c r="KH31" s="115"/>
      <c r="KI31" s="115"/>
      <c r="KJ31" s="115"/>
      <c r="KK31" s="115"/>
      <c r="KL31" s="115"/>
      <c r="KM31" s="115"/>
      <c r="KN31" s="116"/>
      <c r="KO31" s="114">
        <f>データ!DM7</f>
        <v>76.5</v>
      </c>
      <c r="KP31" s="115"/>
      <c r="KQ31" s="115"/>
      <c r="KR31" s="115"/>
      <c r="KS31" s="115"/>
      <c r="KT31" s="115"/>
      <c r="KU31" s="115"/>
      <c r="KV31" s="115"/>
      <c r="KW31" s="115"/>
      <c r="KX31" s="115"/>
      <c r="KY31" s="115"/>
      <c r="KZ31" s="115"/>
      <c r="LA31" s="115"/>
      <c r="LB31" s="115"/>
      <c r="LC31" s="115"/>
      <c r="LD31" s="115"/>
      <c r="LE31" s="115"/>
      <c r="LF31" s="115"/>
      <c r="LG31" s="116"/>
      <c r="LH31" s="114">
        <f>データ!DN7</f>
        <v>37.200000000000003</v>
      </c>
      <c r="LI31" s="115"/>
      <c r="LJ31" s="115"/>
      <c r="LK31" s="115"/>
      <c r="LL31" s="115"/>
      <c r="LM31" s="115"/>
      <c r="LN31" s="115"/>
      <c r="LO31" s="115"/>
      <c r="LP31" s="115"/>
      <c r="LQ31" s="115"/>
      <c r="LR31" s="115"/>
      <c r="LS31" s="115"/>
      <c r="LT31" s="115"/>
      <c r="LU31" s="115"/>
      <c r="LV31" s="115"/>
      <c r="LW31" s="115"/>
      <c r="LX31" s="115"/>
      <c r="LY31" s="115"/>
      <c r="LZ31" s="116"/>
      <c r="MA31" s="114">
        <f>データ!DO7</f>
        <v>43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68.099999999999994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58.3</v>
      </c>
      <c r="FF52" s="113"/>
      <c r="FG52" s="113"/>
      <c r="FH52" s="113"/>
      <c r="FI52" s="113"/>
      <c r="FJ52" s="113"/>
      <c r="FK52" s="113"/>
      <c r="FL52" s="113"/>
      <c r="FM52" s="113"/>
      <c r="FN52" s="113"/>
      <c r="FO52" s="113"/>
      <c r="FP52" s="113"/>
      <c r="FQ52" s="113"/>
      <c r="FR52" s="113"/>
      <c r="FS52" s="113"/>
      <c r="FT52" s="113"/>
      <c r="FU52" s="113"/>
      <c r="FV52" s="113"/>
      <c r="FW52" s="113"/>
      <c r="FX52" s="113">
        <f>データ!BH7</f>
        <v>65.8</v>
      </c>
      <c r="FY52" s="113"/>
      <c r="FZ52" s="113"/>
      <c r="GA52" s="113"/>
      <c r="GB52" s="113"/>
      <c r="GC52" s="113"/>
      <c r="GD52" s="113"/>
      <c r="GE52" s="113"/>
      <c r="GF52" s="113"/>
      <c r="GG52" s="113"/>
      <c r="GH52" s="113"/>
      <c r="GI52" s="113"/>
      <c r="GJ52" s="113"/>
      <c r="GK52" s="113"/>
      <c r="GL52" s="113"/>
      <c r="GM52" s="113"/>
      <c r="GN52" s="113"/>
      <c r="GO52" s="113"/>
      <c r="GP52" s="113"/>
      <c r="GQ52" s="113">
        <f>データ!BI7</f>
        <v>32.4</v>
      </c>
      <c r="GR52" s="113"/>
      <c r="GS52" s="113"/>
      <c r="GT52" s="113"/>
      <c r="GU52" s="113"/>
      <c r="GV52" s="113"/>
      <c r="GW52" s="113"/>
      <c r="GX52" s="113"/>
      <c r="GY52" s="113"/>
      <c r="GZ52" s="113"/>
      <c r="HA52" s="113"/>
      <c r="HB52" s="113"/>
      <c r="HC52" s="113"/>
      <c r="HD52" s="113"/>
      <c r="HE52" s="113"/>
      <c r="HF52" s="113"/>
      <c r="HG52" s="113"/>
      <c r="HH52" s="113"/>
      <c r="HI52" s="113"/>
      <c r="HJ52" s="113">
        <f>データ!BJ7</f>
        <v>35.5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5942</v>
      </c>
      <c r="JD52" s="120"/>
      <c r="JE52" s="120"/>
      <c r="JF52" s="120"/>
      <c r="JG52" s="120"/>
      <c r="JH52" s="120"/>
      <c r="JI52" s="120"/>
      <c r="JJ52" s="120"/>
      <c r="JK52" s="120"/>
      <c r="JL52" s="120"/>
      <c r="JM52" s="120"/>
      <c r="JN52" s="120"/>
      <c r="JO52" s="120"/>
      <c r="JP52" s="120"/>
      <c r="JQ52" s="120"/>
      <c r="JR52" s="120"/>
      <c r="JS52" s="120"/>
      <c r="JT52" s="120"/>
      <c r="JU52" s="120"/>
      <c r="JV52" s="120">
        <f>データ!BR7</f>
        <v>5146</v>
      </c>
      <c r="JW52" s="120"/>
      <c r="JX52" s="120"/>
      <c r="JY52" s="120"/>
      <c r="JZ52" s="120"/>
      <c r="KA52" s="120"/>
      <c r="KB52" s="120"/>
      <c r="KC52" s="120"/>
      <c r="KD52" s="120"/>
      <c r="KE52" s="120"/>
      <c r="KF52" s="120"/>
      <c r="KG52" s="120"/>
      <c r="KH52" s="120"/>
      <c r="KI52" s="120"/>
      <c r="KJ52" s="120"/>
      <c r="KK52" s="120"/>
      <c r="KL52" s="120"/>
      <c r="KM52" s="120"/>
      <c r="KN52" s="120"/>
      <c r="KO52" s="120">
        <f>データ!BS7</f>
        <v>5552</v>
      </c>
      <c r="KP52" s="120"/>
      <c r="KQ52" s="120"/>
      <c r="KR52" s="120"/>
      <c r="KS52" s="120"/>
      <c r="KT52" s="120"/>
      <c r="KU52" s="120"/>
      <c r="KV52" s="120"/>
      <c r="KW52" s="120"/>
      <c r="KX52" s="120"/>
      <c r="KY52" s="120"/>
      <c r="KZ52" s="120"/>
      <c r="LA52" s="120"/>
      <c r="LB52" s="120"/>
      <c r="LC52" s="120"/>
      <c r="LD52" s="120"/>
      <c r="LE52" s="120"/>
      <c r="LF52" s="120"/>
      <c r="LG52" s="120"/>
      <c r="LH52" s="120">
        <f>データ!BT7</f>
        <v>1438</v>
      </c>
      <c r="LI52" s="120"/>
      <c r="LJ52" s="120"/>
      <c r="LK52" s="120"/>
      <c r="LL52" s="120"/>
      <c r="LM52" s="120"/>
      <c r="LN52" s="120"/>
      <c r="LO52" s="120"/>
      <c r="LP52" s="120"/>
      <c r="LQ52" s="120"/>
      <c r="LR52" s="120"/>
      <c r="LS52" s="120"/>
      <c r="LT52" s="120"/>
      <c r="LU52" s="120"/>
      <c r="LV52" s="120"/>
      <c r="LW52" s="120"/>
      <c r="LX52" s="120"/>
      <c r="LY52" s="120"/>
      <c r="LZ52" s="120"/>
      <c r="MA52" s="120">
        <f>データ!BU7</f>
        <v>3393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93783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3Dhsj+6fIIRCRr4MEKUZ0ZN/VqBCxxxokUelFIsa2jyksqkRR+yy9jwGr5u1a9aduFHF+qI/UWTvxY8vb++bA==" saltValue="J7bUQiNqHBN3yoDz0Tw2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103</v>
      </c>
      <c r="AV5" s="47" t="s">
        <v>90</v>
      </c>
      <c r="AW5" s="47" t="s">
        <v>91</v>
      </c>
      <c r="AX5" s="47" t="s">
        <v>92</v>
      </c>
      <c r="AY5" s="47" t="s">
        <v>93</v>
      </c>
      <c r="AZ5" s="47" t="s">
        <v>94</v>
      </c>
      <c r="BA5" s="47" t="s">
        <v>95</v>
      </c>
      <c r="BB5" s="47" t="s">
        <v>96</v>
      </c>
      <c r="BC5" s="47" t="s">
        <v>97</v>
      </c>
      <c r="BD5" s="47" t="s">
        <v>98</v>
      </c>
      <c r="BE5" s="47" t="s">
        <v>99</v>
      </c>
      <c r="BF5" s="47" t="s">
        <v>89</v>
      </c>
      <c r="BG5" s="47" t="s">
        <v>100</v>
      </c>
      <c r="BH5" s="47" t="s">
        <v>91</v>
      </c>
      <c r="BI5" s="47" t="s">
        <v>92</v>
      </c>
      <c r="BJ5" s="47" t="s">
        <v>93</v>
      </c>
      <c r="BK5" s="47" t="s">
        <v>94</v>
      </c>
      <c r="BL5" s="47" t="s">
        <v>95</v>
      </c>
      <c r="BM5" s="47" t="s">
        <v>96</v>
      </c>
      <c r="BN5" s="47" t="s">
        <v>97</v>
      </c>
      <c r="BO5" s="47" t="s">
        <v>98</v>
      </c>
      <c r="BP5" s="47" t="s">
        <v>99</v>
      </c>
      <c r="BQ5" s="47" t="s">
        <v>103</v>
      </c>
      <c r="BR5" s="47" t="s">
        <v>100</v>
      </c>
      <c r="BS5" s="47" t="s">
        <v>101</v>
      </c>
      <c r="BT5" s="47" t="s">
        <v>92</v>
      </c>
      <c r="BU5" s="47" t="s">
        <v>93</v>
      </c>
      <c r="BV5" s="47" t="s">
        <v>94</v>
      </c>
      <c r="BW5" s="47" t="s">
        <v>95</v>
      </c>
      <c r="BX5" s="47" t="s">
        <v>96</v>
      </c>
      <c r="BY5" s="47" t="s">
        <v>97</v>
      </c>
      <c r="BZ5" s="47" t="s">
        <v>98</v>
      </c>
      <c r="CA5" s="47" t="s">
        <v>99</v>
      </c>
      <c r="CB5" s="47" t="s">
        <v>89</v>
      </c>
      <c r="CC5" s="47" t="s">
        <v>100</v>
      </c>
      <c r="CD5" s="47" t="s">
        <v>91</v>
      </c>
      <c r="CE5" s="47" t="s">
        <v>92</v>
      </c>
      <c r="CF5" s="47" t="s">
        <v>93</v>
      </c>
      <c r="CG5" s="47" t="s">
        <v>94</v>
      </c>
      <c r="CH5" s="47" t="s">
        <v>95</v>
      </c>
      <c r="CI5" s="47" t="s">
        <v>96</v>
      </c>
      <c r="CJ5" s="47" t="s">
        <v>97</v>
      </c>
      <c r="CK5" s="47" t="s">
        <v>98</v>
      </c>
      <c r="CL5" s="47" t="s">
        <v>99</v>
      </c>
      <c r="CM5" s="145"/>
      <c r="CN5" s="145"/>
      <c r="CO5" s="47" t="s">
        <v>103</v>
      </c>
      <c r="CP5" s="47" t="s">
        <v>90</v>
      </c>
      <c r="CQ5" s="47" t="s">
        <v>101</v>
      </c>
      <c r="CR5" s="47" t="s">
        <v>92</v>
      </c>
      <c r="CS5" s="47" t="s">
        <v>93</v>
      </c>
      <c r="CT5" s="47" t="s">
        <v>94</v>
      </c>
      <c r="CU5" s="47" t="s">
        <v>95</v>
      </c>
      <c r="CV5" s="47" t="s">
        <v>96</v>
      </c>
      <c r="CW5" s="47" t="s">
        <v>97</v>
      </c>
      <c r="CX5" s="47" t="s">
        <v>98</v>
      </c>
      <c r="CY5" s="47" t="s">
        <v>99</v>
      </c>
      <c r="CZ5" s="47" t="s">
        <v>103</v>
      </c>
      <c r="DA5" s="47" t="s">
        <v>100</v>
      </c>
      <c r="DB5" s="47" t="s">
        <v>91</v>
      </c>
      <c r="DC5" s="47" t="s">
        <v>92</v>
      </c>
      <c r="DD5" s="47" t="s">
        <v>104</v>
      </c>
      <c r="DE5" s="47" t="s">
        <v>94</v>
      </c>
      <c r="DF5" s="47" t="s">
        <v>95</v>
      </c>
      <c r="DG5" s="47" t="s">
        <v>96</v>
      </c>
      <c r="DH5" s="47" t="s">
        <v>97</v>
      </c>
      <c r="DI5" s="47" t="s">
        <v>98</v>
      </c>
      <c r="DJ5" s="47" t="s">
        <v>35</v>
      </c>
      <c r="DK5" s="47" t="s">
        <v>103</v>
      </c>
      <c r="DL5" s="47" t="s">
        <v>90</v>
      </c>
      <c r="DM5" s="47" t="s">
        <v>101</v>
      </c>
      <c r="DN5" s="47" t="s">
        <v>105</v>
      </c>
      <c r="DO5" s="47" t="s">
        <v>93</v>
      </c>
      <c r="DP5" s="47" t="s">
        <v>94</v>
      </c>
      <c r="DQ5" s="47" t="s">
        <v>95</v>
      </c>
      <c r="DR5" s="47" t="s">
        <v>96</v>
      </c>
      <c r="DS5" s="47" t="s">
        <v>97</v>
      </c>
      <c r="DT5" s="47" t="s">
        <v>98</v>
      </c>
      <c r="DU5" s="47" t="s">
        <v>99</v>
      </c>
    </row>
    <row r="6" spans="1:125" s="54" customFormat="1" x14ac:dyDescent="0.15">
      <c r="A6" s="37" t="s">
        <v>106</v>
      </c>
      <c r="B6" s="48">
        <f>B8</f>
        <v>2021</v>
      </c>
      <c r="C6" s="48">
        <f t="shared" ref="C6:X6" si="1">C8</f>
        <v>302074</v>
      </c>
      <c r="D6" s="48">
        <f t="shared" si="1"/>
        <v>47</v>
      </c>
      <c r="E6" s="48">
        <f t="shared" si="1"/>
        <v>14</v>
      </c>
      <c r="F6" s="48">
        <f t="shared" si="1"/>
        <v>0</v>
      </c>
      <c r="G6" s="48">
        <f t="shared" si="1"/>
        <v>1</v>
      </c>
      <c r="H6" s="48" t="str">
        <f>SUBSTITUTE(H8,"　","")</f>
        <v>和歌山県新宮市</v>
      </c>
      <c r="I6" s="48" t="str">
        <f t="shared" si="1"/>
        <v>新宮駅東市営駐車場（はまゆう）</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27</v>
      </c>
      <c r="S6" s="50" t="str">
        <f t="shared" si="1"/>
        <v>駅</v>
      </c>
      <c r="T6" s="50" t="str">
        <f t="shared" si="1"/>
        <v>無</v>
      </c>
      <c r="U6" s="51">
        <f t="shared" si="1"/>
        <v>3152</v>
      </c>
      <c r="V6" s="51">
        <f t="shared" si="1"/>
        <v>86</v>
      </c>
      <c r="W6" s="51">
        <f t="shared" si="1"/>
        <v>100</v>
      </c>
      <c r="X6" s="50" t="str">
        <f t="shared" si="1"/>
        <v>無</v>
      </c>
      <c r="Y6" s="52">
        <f>IF(Y8="-",NA(),Y8)</f>
        <v>313.7</v>
      </c>
      <c r="Z6" s="52">
        <f t="shared" ref="Z6:AH6" si="2">IF(Z8="-",NA(),Z8)</f>
        <v>240</v>
      </c>
      <c r="AA6" s="52">
        <f t="shared" si="2"/>
        <v>292.60000000000002</v>
      </c>
      <c r="AB6" s="52">
        <f t="shared" si="2"/>
        <v>147.9</v>
      </c>
      <c r="AC6" s="52">
        <f t="shared" si="2"/>
        <v>281.60000000000002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68.099999999999994</v>
      </c>
      <c r="BG6" s="52">
        <f t="shared" ref="BG6:BO6" si="5">IF(BG8="-",NA(),BG8)</f>
        <v>58.3</v>
      </c>
      <c r="BH6" s="52">
        <f t="shared" si="5"/>
        <v>65.8</v>
      </c>
      <c r="BI6" s="52">
        <f t="shared" si="5"/>
        <v>32.4</v>
      </c>
      <c r="BJ6" s="52">
        <f t="shared" si="5"/>
        <v>35.5</v>
      </c>
      <c r="BK6" s="52">
        <f t="shared" si="5"/>
        <v>38.299999999999997</v>
      </c>
      <c r="BL6" s="52">
        <f t="shared" si="5"/>
        <v>30.4</v>
      </c>
      <c r="BM6" s="52">
        <f t="shared" si="5"/>
        <v>33.6</v>
      </c>
      <c r="BN6" s="52">
        <f t="shared" si="5"/>
        <v>-122.5</v>
      </c>
      <c r="BO6" s="52">
        <f t="shared" si="5"/>
        <v>8.5</v>
      </c>
      <c r="BP6" s="49" t="str">
        <f>IF(BP8="-","",IF(BP8="-","【-】","【"&amp;SUBSTITUTE(TEXT(BP8,"#,##0.0"),"-","△")&amp;"】"))</f>
        <v>【0.8】</v>
      </c>
      <c r="BQ6" s="53">
        <f>IF(BQ8="-",NA(),BQ8)</f>
        <v>5942</v>
      </c>
      <c r="BR6" s="53">
        <f t="shared" ref="BR6:BZ6" si="6">IF(BR8="-",NA(),BR8)</f>
        <v>5146</v>
      </c>
      <c r="BS6" s="53">
        <f t="shared" si="6"/>
        <v>5552</v>
      </c>
      <c r="BT6" s="53">
        <f t="shared" si="6"/>
        <v>1438</v>
      </c>
      <c r="BU6" s="53">
        <f t="shared" si="6"/>
        <v>3393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93783</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67.099999999999994</v>
      </c>
      <c r="DL6" s="52">
        <f t="shared" ref="DL6:DT6" si="9">IF(DL8="-",NA(),DL8)</f>
        <v>86.8</v>
      </c>
      <c r="DM6" s="52">
        <f t="shared" si="9"/>
        <v>76.5</v>
      </c>
      <c r="DN6" s="52">
        <f t="shared" si="9"/>
        <v>37.200000000000003</v>
      </c>
      <c r="DO6" s="52">
        <f t="shared" si="9"/>
        <v>43</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302074</v>
      </c>
      <c r="D7" s="48">
        <f t="shared" si="10"/>
        <v>47</v>
      </c>
      <c r="E7" s="48">
        <f t="shared" si="10"/>
        <v>14</v>
      </c>
      <c r="F7" s="48">
        <f t="shared" si="10"/>
        <v>0</v>
      </c>
      <c r="G7" s="48">
        <f t="shared" si="10"/>
        <v>1</v>
      </c>
      <c r="H7" s="48" t="str">
        <f t="shared" si="10"/>
        <v>和歌山県　新宮市</v>
      </c>
      <c r="I7" s="48" t="str">
        <f t="shared" si="10"/>
        <v>新宮駅東市営駐車場（はまゆう）</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27</v>
      </c>
      <c r="S7" s="50" t="str">
        <f t="shared" si="10"/>
        <v>駅</v>
      </c>
      <c r="T7" s="50" t="str">
        <f t="shared" si="10"/>
        <v>無</v>
      </c>
      <c r="U7" s="51">
        <f t="shared" si="10"/>
        <v>3152</v>
      </c>
      <c r="V7" s="51">
        <f t="shared" si="10"/>
        <v>86</v>
      </c>
      <c r="W7" s="51">
        <f t="shared" si="10"/>
        <v>100</v>
      </c>
      <c r="X7" s="50" t="str">
        <f t="shared" si="10"/>
        <v>無</v>
      </c>
      <c r="Y7" s="52">
        <f>Y8</f>
        <v>313.7</v>
      </c>
      <c r="Z7" s="52">
        <f t="shared" ref="Z7:AH7" si="11">Z8</f>
        <v>240</v>
      </c>
      <c r="AA7" s="52">
        <f t="shared" si="11"/>
        <v>292.60000000000002</v>
      </c>
      <c r="AB7" s="52">
        <f t="shared" si="11"/>
        <v>147.9</v>
      </c>
      <c r="AC7" s="52">
        <f t="shared" si="11"/>
        <v>281.60000000000002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68.099999999999994</v>
      </c>
      <c r="BG7" s="52">
        <f t="shared" ref="BG7:BO7" si="14">BG8</f>
        <v>58.3</v>
      </c>
      <c r="BH7" s="52">
        <f t="shared" si="14"/>
        <v>65.8</v>
      </c>
      <c r="BI7" s="52">
        <f t="shared" si="14"/>
        <v>32.4</v>
      </c>
      <c r="BJ7" s="52">
        <f t="shared" si="14"/>
        <v>35.5</v>
      </c>
      <c r="BK7" s="52">
        <f t="shared" si="14"/>
        <v>38.299999999999997</v>
      </c>
      <c r="BL7" s="52">
        <f t="shared" si="14"/>
        <v>30.4</v>
      </c>
      <c r="BM7" s="52">
        <f t="shared" si="14"/>
        <v>33.6</v>
      </c>
      <c r="BN7" s="52">
        <f t="shared" si="14"/>
        <v>-122.5</v>
      </c>
      <c r="BO7" s="52">
        <f t="shared" si="14"/>
        <v>8.5</v>
      </c>
      <c r="BP7" s="49"/>
      <c r="BQ7" s="53">
        <f>BQ8</f>
        <v>5942</v>
      </c>
      <c r="BR7" s="53">
        <f t="shared" ref="BR7:BZ7" si="15">BR8</f>
        <v>5146</v>
      </c>
      <c r="BS7" s="53">
        <f t="shared" si="15"/>
        <v>5552</v>
      </c>
      <c r="BT7" s="53">
        <f t="shared" si="15"/>
        <v>1438</v>
      </c>
      <c r="BU7" s="53">
        <f t="shared" si="15"/>
        <v>3393</v>
      </c>
      <c r="BV7" s="53">
        <f t="shared" si="15"/>
        <v>7814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107</v>
      </c>
      <c r="CL7" s="49"/>
      <c r="CM7" s="51">
        <f>CM8</f>
        <v>93783</v>
      </c>
      <c r="CN7" s="51">
        <f>CN8</f>
        <v>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67.099999999999994</v>
      </c>
      <c r="DL7" s="52">
        <f t="shared" ref="DL7:DT7" si="17">DL8</f>
        <v>86.8</v>
      </c>
      <c r="DM7" s="52">
        <f t="shared" si="17"/>
        <v>76.5</v>
      </c>
      <c r="DN7" s="52">
        <f t="shared" si="17"/>
        <v>37.200000000000003</v>
      </c>
      <c r="DO7" s="52">
        <f t="shared" si="17"/>
        <v>43</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302074</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27</v>
      </c>
      <c r="S8" s="57" t="s">
        <v>120</v>
      </c>
      <c r="T8" s="57" t="s">
        <v>121</v>
      </c>
      <c r="U8" s="58">
        <v>3152</v>
      </c>
      <c r="V8" s="58">
        <v>86</v>
      </c>
      <c r="W8" s="58">
        <v>100</v>
      </c>
      <c r="X8" s="57" t="s">
        <v>121</v>
      </c>
      <c r="Y8" s="59">
        <v>313.7</v>
      </c>
      <c r="Z8" s="59">
        <v>240</v>
      </c>
      <c r="AA8" s="59">
        <v>292.60000000000002</v>
      </c>
      <c r="AB8" s="59">
        <v>147.9</v>
      </c>
      <c r="AC8" s="59">
        <v>281.60000000000002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68.099999999999994</v>
      </c>
      <c r="BG8" s="59">
        <v>58.3</v>
      </c>
      <c r="BH8" s="59">
        <v>65.8</v>
      </c>
      <c r="BI8" s="59">
        <v>32.4</v>
      </c>
      <c r="BJ8" s="59">
        <v>35.5</v>
      </c>
      <c r="BK8" s="59">
        <v>38.299999999999997</v>
      </c>
      <c r="BL8" s="59">
        <v>30.4</v>
      </c>
      <c r="BM8" s="59">
        <v>33.6</v>
      </c>
      <c r="BN8" s="59">
        <v>-122.5</v>
      </c>
      <c r="BO8" s="59">
        <v>8.5</v>
      </c>
      <c r="BP8" s="56">
        <v>0.8</v>
      </c>
      <c r="BQ8" s="60">
        <v>5942</v>
      </c>
      <c r="BR8" s="60">
        <v>5146</v>
      </c>
      <c r="BS8" s="60">
        <v>5552</v>
      </c>
      <c r="BT8" s="61">
        <v>1438</v>
      </c>
      <c r="BU8" s="61">
        <v>3393</v>
      </c>
      <c r="BV8" s="60">
        <v>7814</v>
      </c>
      <c r="BW8" s="60">
        <v>8183</v>
      </c>
      <c r="BX8" s="60">
        <v>7940</v>
      </c>
      <c r="BY8" s="60">
        <v>2576</v>
      </c>
      <c r="BZ8" s="60">
        <v>4153</v>
      </c>
      <c r="CA8" s="58">
        <v>10906</v>
      </c>
      <c r="CB8" s="59" t="s">
        <v>114</v>
      </c>
      <c r="CC8" s="59" t="s">
        <v>114</v>
      </c>
      <c r="CD8" s="59" t="s">
        <v>114</v>
      </c>
      <c r="CE8" s="59" t="s">
        <v>114</v>
      </c>
      <c r="CF8" s="59" t="s">
        <v>114</v>
      </c>
      <c r="CG8" s="59" t="s">
        <v>114</v>
      </c>
      <c r="CH8" s="59" t="s">
        <v>114</v>
      </c>
      <c r="CI8" s="59" t="s">
        <v>114</v>
      </c>
      <c r="CJ8" s="59" t="s">
        <v>114</v>
      </c>
      <c r="CK8" s="59" t="s">
        <v>114</v>
      </c>
      <c r="CL8" s="56" t="s">
        <v>114</v>
      </c>
      <c r="CM8" s="58">
        <v>93783</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58.4</v>
      </c>
      <c r="DF8" s="59">
        <v>83.1</v>
      </c>
      <c r="DG8" s="59">
        <v>54.4</v>
      </c>
      <c r="DH8" s="59">
        <v>70.3</v>
      </c>
      <c r="DI8" s="59">
        <v>70</v>
      </c>
      <c r="DJ8" s="56">
        <v>99.8</v>
      </c>
      <c r="DK8" s="59">
        <v>67.099999999999994</v>
      </c>
      <c r="DL8" s="59">
        <v>86.8</v>
      </c>
      <c r="DM8" s="59">
        <v>76.5</v>
      </c>
      <c r="DN8" s="59">
        <v>37.200000000000003</v>
      </c>
      <c r="DO8" s="59">
        <v>43</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金澤 愛</cp:lastModifiedBy>
  <cp:lastPrinted>2023-01-10T08:32:17Z</cp:lastPrinted>
  <dcterms:created xsi:type="dcterms:W3CDTF">2022-12-09T03:29:43Z</dcterms:created>
  <dcterms:modified xsi:type="dcterms:W3CDTF">2023-01-10T08:32:21Z</dcterms:modified>
  <cp:category/>
</cp:coreProperties>
</file>