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lgmain-nas\tanabelg\060600環境課\02_生活排水係\01庶務\03生活排水雑件\生活排水雑件\R4\R4_庁内調査\R5.1.20_≪１-30〆≫公営企業に係る経営比較分析表の分析等について（依頼）\回答\"/>
    </mc:Choice>
  </mc:AlternateContent>
  <xr:revisionPtr revIDLastSave="0" documentId="13_ncr:1_{9D7D551D-C73C-4895-9221-B0AE0772B96A}" xr6:coauthVersionLast="36" xr6:coauthVersionMax="36" xr10:uidLastSave="{00000000-0000-0000-0000-000000000000}"/>
  <workbookProtection workbookAlgorithmName="SHA-512" workbookHashValue="6lU+AvhpaPg3KPgQIp0ErwBqwcnB/7AR+408SE5mnhBBUw600HaumiLJQRvzdBGGR3WwXcGAGCfn+kcDGJ7pVQ==" workbookSaltValue="lezaI7h8Y8cOA10MCgeOjw=="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AT8" i="4" s="1"/>
  <c r="S6" i="5"/>
  <c r="R6" i="5"/>
  <c r="AD10" i="4" s="1"/>
  <c r="Q6" i="5"/>
  <c r="P6" i="5"/>
  <c r="O6" i="5"/>
  <c r="N6" i="5"/>
  <c r="B10" i="4" s="1"/>
  <c r="M6" i="5"/>
  <c r="AD8" i="4" s="1"/>
  <c r="L6" i="5"/>
  <c r="W8" i="4" s="1"/>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E86" i="4"/>
  <c r="BB10" i="4"/>
  <c r="W10" i="4"/>
  <c r="P10" i="4"/>
  <c r="I10" i="4"/>
  <c r="BB8" i="4"/>
  <c r="AL8" i="4"/>
  <c r="P8" i="4"/>
  <c r="B6" i="4"/>
</calcChain>
</file>

<file path=xl/sharedStrings.xml><?xml version="1.0" encoding="utf-8"?>
<sst xmlns="http://schemas.openxmlformats.org/spreadsheetml/2006/main" count="247" uniqueCount="121">
  <si>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</si>
  <si>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</si>
  <si>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</si>
  <si>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</si>
  <si>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</si>
  <si>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</si>
  <si>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</si>
  <si>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</si>
  <si>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</si>
  <si>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</si>
  <si>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</si>
  <si>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</si>
  <si>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</si>
  <si>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</si>
  <si>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</si>
  <si>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</si>
  <si>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</si>
  <si>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</si>
  <si>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</si>
  <si>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</si>
  <si>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</si>
  <si>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</si>
  <si>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</si>
  <si>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</si>
  <si>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</si>
  <si>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</si>
  <si>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</si>
  <si>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</si>
  <si>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</si>
  <si>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</si>
  <si>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</si>
  <si>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</si>
  <si>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</si>
  <si>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</si>
  <si>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</si>
  <si>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</si>
  <si>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</si>
  <si>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</si>
  <si>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</si>
  <si>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</si>
  <si>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</si>
  <si>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</si>
  <si>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</si>
  <si>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</si>
  <si>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</si>
  <si>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</si>
  <si>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</si>
  <si>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</si>
  <si>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</si>
  <si>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</si>
  <si>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</si>
  <si>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</si>
  <si>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</si>
  <si>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</si>
  <si>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</si>
  <si>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</si>
  <si>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</si>
  <si>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</si>
  <si>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</si>
  <si>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</si>
  <si>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</si>
  <si>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</si>
  <si>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</si>
  <si>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</si>
  <si>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</si>
  <si>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</si>
  <si>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</si>
  <si>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</si>
  <si>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</si>
  <si>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</si>
  <si>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</si>
  <si>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</si>
  <si>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</si>
  <si>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</si>
  <si>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</si>
  <si>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</si>
  <si>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</si>
  <si>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</si>
  <si>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</si>
  <si>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</si>
  <si>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</si>
  <si>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</si>
  <si>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</si>
  <si>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</si>
  <si>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</si>
  <si>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</si>
  <si>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</si>
  <si>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</si>
  <si>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</si>
  <si>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</si>
  <si>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</si>
  <si>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</si>
  <si>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</si>
  <si>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</si>
  <si>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</si>
  <si>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</si>
  <si>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</si>
  <si>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</si>
  <si>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田辺市</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</si>
  <si>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</si>
  <si>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</si>
  <si>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</si>
  <si>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</si>
  <si>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</si>
  <si>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</si>
  <si>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</si>
  <si>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</si>
  <si>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</si>
  <si>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</si>
  <si>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</si>
  <si>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</si>
  <si>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</si>
  <si>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</si>
  <si>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</si>
  <si>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</si>
  <si>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</si>
  <si>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</si>
  <si>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</si>
  <si>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全域供用開始が平成21年度からであり施設の大きな改修はありません。管路施設については、各個人の管理となります。</t>
  </si>
  <si>
    <t>　特定地域生活排水処理事業は、本市の秋津川地域で行われている事業です。
　今後、人口減や高齢化による使用料収入の減に対する検討が必要ではありますが、施設維持管理経費の更なる節減を図り、適正かつ必要最小限の管理に努めながら、地域の生活環境の向上を図り、経営の安定化に努めてまいります。</t>
  </si>
  <si>
    <t>　収益的収支比率及び経費回収率について、本来、料金収入で会計全体を賄う独立採算による経営が基本と考えますが、全体計画区域内の地域実情を勘案する中で、現状の料金収入のみで運営することは困難な状況であり、一般会計からの繰入金収入に頼らざるを得ない状況です。今後、経営改善に向け施設維持管理経費の更なる節減や、計画的な施設改修等に努めてまいります。
　汚水処理原価は、類似団体より低い数値となっておりますが、水洗化率が100％であるため、維持管理経費の節減により汚水処理原価の改善に努めてまいります。
　水洗化率は100％となっており、今後もこの水準の維持に努めてまいります。</t>
    <rPh sb="187" eb="188">
      <t>ヒク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</si>
</sst>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5FC-4E3C-8EBA-6E22E7CC479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5FC-4E3C-8EBA-6E22E7CC479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50</c:v>
                </c:pt>
                <c:pt idx="1">
                  <c:v>50</c:v>
                </c:pt>
                <c:pt idx="2">
                  <c:v>48.89</c:v>
                </c:pt>
                <c:pt idx="3">
                  <c:v>48.89</c:v>
                </c:pt>
                <c:pt idx="4">
                  <c:v>47.78</c:v>
                </c:pt>
              </c:numCache>
            </c:numRef>
          </c:val>
          <c:extLst>
            <c:ext xmlns:c16="http://schemas.microsoft.com/office/drawing/2014/chart" uri="{C3380CC4-5D6E-409C-BE32-E72D297353CC}">
              <c16:uniqueId val="{00000000-EC27-4920-80FD-3D0651CC069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57.22</c:v>
                </c:pt>
                <c:pt idx="1">
                  <c:v>54.93</c:v>
                </c:pt>
                <c:pt idx="2">
                  <c:v>55.96</c:v>
                </c:pt>
                <c:pt idx="3">
                  <c:v>56.45</c:v>
                </c:pt>
                <c:pt idx="4">
                  <c:v>58.26</c:v>
                </c:pt>
              </c:numCache>
            </c:numRef>
          </c:val>
          <c:smooth val="0"/>
          <c:extLst>
            <c:ext xmlns:c16="http://schemas.microsoft.com/office/drawing/2014/chart" uri="{C3380CC4-5D6E-409C-BE32-E72D297353CC}">
              <c16:uniqueId val="{00000001-EC27-4920-80FD-3D0651CC069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26A-403D-9DDF-AFB269A790F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67.290000000000006</c:v>
                </c:pt>
                <c:pt idx="1">
                  <c:v>65.569999999999993</c:v>
                </c:pt>
                <c:pt idx="2">
                  <c:v>60.12</c:v>
                </c:pt>
                <c:pt idx="3">
                  <c:v>54.99</c:v>
                </c:pt>
                <c:pt idx="4">
                  <c:v>66.430000000000007</c:v>
                </c:pt>
              </c:numCache>
            </c:numRef>
          </c:val>
          <c:smooth val="0"/>
          <c:extLst>
            <c:ext xmlns:c16="http://schemas.microsoft.com/office/drawing/2014/chart" uri="{C3380CC4-5D6E-409C-BE32-E72D297353CC}">
              <c16:uniqueId val="{00000001-F26A-403D-9DDF-AFB269A790F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99.02</c:v>
                </c:pt>
                <c:pt idx="1">
                  <c:v>100.38</c:v>
                </c:pt>
                <c:pt idx="2">
                  <c:v>100.71</c:v>
                </c:pt>
                <c:pt idx="3">
                  <c:v>99.63</c:v>
                </c:pt>
                <c:pt idx="4">
                  <c:v>99.76</c:v>
                </c:pt>
              </c:numCache>
            </c:numRef>
          </c:val>
          <c:extLst>
            <c:ext xmlns:c16="http://schemas.microsoft.com/office/drawing/2014/chart" uri="{C3380CC4-5D6E-409C-BE32-E72D297353CC}">
              <c16:uniqueId val="{00000000-8588-47CC-AD91-8929577670E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88-47CC-AD91-8929577670E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87B-4619-9822-9EF38B943DB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7B-4619-9822-9EF38B943DB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85-4E24-8892-ECBAE615B6D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85-4E24-8892-ECBAE615B6D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1B-44C1-ACFF-28F32E120FD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1B-44C1-ACFF-28F32E120FD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0E-4E8D-AE55-D578E2E0944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0E-4E8D-AE55-D578E2E0944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654-4699-AC88-F71FD92DE0D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407.42</c:v>
                </c:pt>
                <c:pt idx="1">
                  <c:v>386.46</c:v>
                </c:pt>
                <c:pt idx="2">
                  <c:v>421.25</c:v>
                </c:pt>
                <c:pt idx="3">
                  <c:v>398.42</c:v>
                </c:pt>
                <c:pt idx="4">
                  <c:v>393.35</c:v>
                </c:pt>
              </c:numCache>
            </c:numRef>
          </c:val>
          <c:smooth val="0"/>
          <c:extLst>
            <c:ext xmlns:c16="http://schemas.microsoft.com/office/drawing/2014/chart" uri="{C3380CC4-5D6E-409C-BE32-E72D297353CC}">
              <c16:uniqueId val="{00000001-3654-4699-AC88-F71FD92DE0D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78.5</c:v>
                </c:pt>
                <c:pt idx="1">
                  <c:v>74.709999999999994</c:v>
                </c:pt>
                <c:pt idx="2">
                  <c:v>78.459999999999994</c:v>
                </c:pt>
                <c:pt idx="3">
                  <c:v>81.900000000000006</c:v>
                </c:pt>
                <c:pt idx="4">
                  <c:v>76.34</c:v>
                </c:pt>
              </c:numCache>
            </c:numRef>
          </c:val>
          <c:extLst>
            <c:ext xmlns:c16="http://schemas.microsoft.com/office/drawing/2014/chart" uri="{C3380CC4-5D6E-409C-BE32-E72D297353CC}">
              <c16:uniqueId val="{00000000-2819-4953-870C-4B90C68A230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57.08</c:v>
                </c:pt>
                <c:pt idx="1">
                  <c:v>55.85</c:v>
                </c:pt>
                <c:pt idx="2">
                  <c:v>53.23</c:v>
                </c:pt>
                <c:pt idx="3">
                  <c:v>50.7</c:v>
                </c:pt>
                <c:pt idx="4">
                  <c:v>48.13</c:v>
                </c:pt>
              </c:numCache>
            </c:numRef>
          </c:val>
          <c:smooth val="0"/>
          <c:extLst>
            <c:ext xmlns:c16="http://schemas.microsoft.com/office/drawing/2014/chart" uri="{C3380CC4-5D6E-409C-BE32-E72D297353CC}">
              <c16:uniqueId val="{00000001-2819-4953-870C-4B90C68A230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265.88</c:v>
                </c:pt>
                <c:pt idx="1">
                  <c:v>279.38</c:v>
                </c:pt>
                <c:pt idx="2">
                  <c:v>275.8</c:v>
                </c:pt>
                <c:pt idx="3">
                  <c:v>280.83999999999997</c:v>
                </c:pt>
                <c:pt idx="4">
                  <c:v>296.64999999999998</c:v>
                </c:pt>
              </c:numCache>
            </c:numRef>
          </c:val>
          <c:extLst>
            <c:ext xmlns:c16="http://schemas.microsoft.com/office/drawing/2014/chart" uri="{C3380CC4-5D6E-409C-BE32-E72D297353CC}">
              <c16:uniqueId val="{00000000-2D61-469B-9637-38FF75EF028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286.86</c:v>
                </c:pt>
                <c:pt idx="1">
                  <c:v>287.91000000000003</c:v>
                </c:pt>
                <c:pt idx="2">
                  <c:v>283.3</c:v>
                </c:pt>
                <c:pt idx="3">
                  <c:v>289.81</c:v>
                </c:pt>
                <c:pt idx="4">
                  <c:v>301.54000000000002</c:v>
                </c:pt>
              </c:numCache>
            </c:numRef>
          </c:val>
          <c:smooth val="0"/>
          <c:extLst>
            <c:ext xmlns:c16="http://schemas.microsoft.com/office/drawing/2014/chart" uri="{C3380CC4-5D6E-409C-BE32-E72D297353CC}">
              <c16:uniqueId val="{00000001-2D61-469B-9637-38FF75EF028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view="pageBreakPreview" topLeftCell="T58" zoomScaleNormal="100" zoomScaleSheetLayoutView="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和歌山県　田辺市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特定地域生活排水処理</v>
      </c>
      <c r="Q8" s="35"/>
      <c r="R8" s="35"/>
      <c r="S8" s="35"/>
      <c r="T8" s="35"/>
      <c r="U8" s="35"/>
      <c r="V8" s="35"/>
      <c r="W8" s="35" t="str">
        <f>データ!L6</f>
        <v>K3</v>
      </c>
      <c r="X8" s="35"/>
      <c r="Y8" s="35"/>
      <c r="Z8" s="35"/>
      <c r="AA8" s="35"/>
      <c r="AB8" s="35"/>
      <c r="AC8" s="35"/>
      <c r="AD8" s="36" t="str">
        <f>データ!$M$6</f>
        <v>非設置</v>
      </c>
      <c r="AE8" s="36"/>
      <c r="AF8" s="36"/>
      <c r="AG8" s="36"/>
      <c r="AH8" s="36"/>
      <c r="AI8" s="36"/>
      <c r="AJ8" s="36"/>
      <c r="AK8" s="3"/>
      <c r="AL8" s="37">
        <f>データ!S6</f>
        <v>70880</v>
      </c>
      <c r="AM8" s="37"/>
      <c r="AN8" s="37"/>
      <c r="AO8" s="37"/>
      <c r="AP8" s="37"/>
      <c r="AQ8" s="37"/>
      <c r="AR8" s="37"/>
      <c r="AS8" s="37"/>
      <c r="AT8" s="38">
        <f>データ!T6</f>
        <v>1026.9100000000001</v>
      </c>
      <c r="AU8" s="38"/>
      <c r="AV8" s="38"/>
      <c r="AW8" s="38"/>
      <c r="AX8" s="38"/>
      <c r="AY8" s="38"/>
      <c r="AZ8" s="38"/>
      <c r="BA8" s="38"/>
      <c r="BB8" s="38">
        <f>データ!U6</f>
        <v>69.02</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0.3</v>
      </c>
      <c r="Q10" s="38"/>
      <c r="R10" s="38"/>
      <c r="S10" s="38"/>
      <c r="T10" s="38"/>
      <c r="U10" s="38"/>
      <c r="V10" s="38"/>
      <c r="W10" s="38">
        <f>データ!Q6</f>
        <v>100</v>
      </c>
      <c r="X10" s="38"/>
      <c r="Y10" s="38"/>
      <c r="Z10" s="38"/>
      <c r="AA10" s="38"/>
      <c r="AB10" s="38"/>
      <c r="AC10" s="38"/>
      <c r="AD10" s="37">
        <f>データ!R6</f>
        <v>3850</v>
      </c>
      <c r="AE10" s="37"/>
      <c r="AF10" s="37"/>
      <c r="AG10" s="37"/>
      <c r="AH10" s="37"/>
      <c r="AI10" s="37"/>
      <c r="AJ10" s="37"/>
      <c r="AK10" s="2"/>
      <c r="AL10" s="37">
        <f>データ!V6</f>
        <v>209</v>
      </c>
      <c r="AM10" s="37"/>
      <c r="AN10" s="37"/>
      <c r="AO10" s="37"/>
      <c r="AP10" s="37"/>
      <c r="AQ10" s="37"/>
      <c r="AR10" s="37"/>
      <c r="AS10" s="37"/>
      <c r="AT10" s="38">
        <f>データ!W6</f>
        <v>25.25</v>
      </c>
      <c r="AU10" s="38"/>
      <c r="AV10" s="38"/>
      <c r="AW10" s="38"/>
      <c r="AX10" s="38"/>
      <c r="AY10" s="38"/>
      <c r="AZ10" s="38"/>
      <c r="BA10" s="38"/>
      <c r="BB10" s="38">
        <f>データ!X6</f>
        <v>8.2799999999999994</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120</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118</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119</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【310.14】</v>
      </c>
      <c r="I86" s="12" t="str">
        <f>データ!CA6</f>
        <v>【57.71】</v>
      </c>
      <c r="J86" s="12" t="str">
        <f>データ!CL6</f>
        <v>【286.17】</v>
      </c>
      <c r="K86" s="12" t="str">
        <f>データ!CW6</f>
        <v>【56.80】</v>
      </c>
      <c r="L86" s="12" t="str">
        <f>データ!DH6</f>
        <v>【83.38】</v>
      </c>
      <c r="M86" s="12" t="s">
        <v>44</v>
      </c>
      <c r="N86" s="12" t="s">
        <v>44</v>
      </c>
      <c r="O86" s="12" t="str">
        <f>データ!EO6</f>
        <v>【-】</v>
      </c>
    </row>
  </sheetData>
  <sheetProtection algorithmName="SHA-512" hashValue="JeeEE7AmK2jidUGyrmco402ysTfAInbilT3+FoFK2NNuEfuE0K4TzNDT07dxfZp0eiHA0ZBlFB1k+ISIjvAJLA==" saltValue="XP2SOUeLST2Y5T6vgoLdE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302066</v>
      </c>
      <c r="D6" s="19">
        <f t="shared" si="3"/>
        <v>47</v>
      </c>
      <c r="E6" s="19">
        <f t="shared" si="3"/>
        <v>18</v>
      </c>
      <c r="F6" s="19">
        <f t="shared" si="3"/>
        <v>0</v>
      </c>
      <c r="G6" s="19">
        <f t="shared" si="3"/>
        <v>0</v>
      </c>
      <c r="H6" s="19" t="str">
        <f t="shared" si="3"/>
        <v>和歌山県　田辺市</v>
      </c>
      <c r="I6" s="19" t="str">
        <f t="shared" si="3"/>
        <v>法非適用</v>
      </c>
      <c r="J6" s="19" t="str">
        <f t="shared" si="3"/>
        <v>下水道事業</v>
      </c>
      <c r="K6" s="19" t="str">
        <f t="shared" si="3"/>
        <v>特定地域生活排水処理</v>
      </c>
      <c r="L6" s="19" t="str">
        <f t="shared" si="3"/>
        <v>K3</v>
      </c>
      <c r="M6" s="19" t="str">
        <f t="shared" si="3"/>
        <v>非設置</v>
      </c>
      <c r="N6" s="20" t="str">
        <f t="shared" si="3"/>
        <v>-</v>
      </c>
      <c r="O6" s="20" t="str">
        <f t="shared" si="3"/>
        <v>該当数値なし</v>
      </c>
      <c r="P6" s="20">
        <f t="shared" si="3"/>
        <v>0.3</v>
      </c>
      <c r="Q6" s="20">
        <f t="shared" si="3"/>
        <v>100</v>
      </c>
      <c r="R6" s="20">
        <f t="shared" si="3"/>
        <v>3850</v>
      </c>
      <c r="S6" s="20">
        <f t="shared" si="3"/>
        <v>70880</v>
      </c>
      <c r="T6" s="20">
        <f t="shared" si="3"/>
        <v>1026.9100000000001</v>
      </c>
      <c r="U6" s="20">
        <f t="shared" si="3"/>
        <v>69.02</v>
      </c>
      <c r="V6" s="20">
        <f t="shared" si="3"/>
        <v>209</v>
      </c>
      <c r="W6" s="20">
        <f t="shared" si="3"/>
        <v>25.25</v>
      </c>
      <c r="X6" s="20">
        <f t="shared" si="3"/>
        <v>8.2799999999999994</v>
      </c>
      <c r="Y6" s="21">
        <f>IF(Y7="",NA(),Y7)</f>
        <v>99.02</v>
      </c>
      <c r="Z6" s="21">
        <f t="shared" ref="Z6:AH6" si="4">IF(Z7="",NA(),Z7)</f>
        <v>100.38</v>
      </c>
      <c r="AA6" s="21">
        <f t="shared" si="4"/>
        <v>100.71</v>
      </c>
      <c r="AB6" s="21">
        <f t="shared" si="4"/>
        <v>99.63</v>
      </c>
      <c r="AC6" s="21">
        <f t="shared" si="4"/>
        <v>99.76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407.42</v>
      </c>
      <c r="BL6" s="21">
        <f t="shared" si="7"/>
        <v>386.46</v>
      </c>
      <c r="BM6" s="21">
        <f t="shared" si="7"/>
        <v>421.25</v>
      </c>
      <c r="BN6" s="21">
        <f t="shared" si="7"/>
        <v>398.42</v>
      </c>
      <c r="BO6" s="21">
        <f t="shared" si="7"/>
        <v>393.35</v>
      </c>
      <c r="BP6" s="20" t="str">
        <f>IF(BP7="","",IF(BP7="-","【-】","【"&amp;SUBSTITUTE(TEXT(BP7,"#,##0.00"),"-","△")&amp;"】"))</f>
        <v>【310.14】</v>
      </c>
      <c r="BQ6" s="21">
        <f>IF(BQ7="",NA(),BQ7)</f>
        <v>78.5</v>
      </c>
      <c r="BR6" s="21">
        <f t="shared" ref="BR6:BZ6" si="8">IF(BR7="",NA(),BR7)</f>
        <v>74.709999999999994</v>
      </c>
      <c r="BS6" s="21">
        <f t="shared" si="8"/>
        <v>78.459999999999994</v>
      </c>
      <c r="BT6" s="21">
        <f t="shared" si="8"/>
        <v>81.900000000000006</v>
      </c>
      <c r="BU6" s="21">
        <f t="shared" si="8"/>
        <v>76.34</v>
      </c>
      <c r="BV6" s="21">
        <f t="shared" si="8"/>
        <v>57.08</v>
      </c>
      <c r="BW6" s="21">
        <f t="shared" si="8"/>
        <v>55.85</v>
      </c>
      <c r="BX6" s="21">
        <f t="shared" si="8"/>
        <v>53.23</v>
      </c>
      <c r="BY6" s="21">
        <f t="shared" si="8"/>
        <v>50.7</v>
      </c>
      <c r="BZ6" s="21">
        <f t="shared" si="8"/>
        <v>48.13</v>
      </c>
      <c r="CA6" s="20" t="str">
        <f>IF(CA7="","",IF(CA7="-","【-】","【"&amp;SUBSTITUTE(TEXT(CA7,"#,##0.00"),"-","△")&amp;"】"))</f>
        <v>【57.71】</v>
      </c>
      <c r="CB6" s="21">
        <f>IF(CB7="",NA(),CB7)</f>
        <v>265.88</v>
      </c>
      <c r="CC6" s="21">
        <f t="shared" ref="CC6:CK6" si="9">IF(CC7="",NA(),CC7)</f>
        <v>279.38</v>
      </c>
      <c r="CD6" s="21">
        <f t="shared" si="9"/>
        <v>275.8</v>
      </c>
      <c r="CE6" s="21">
        <f t="shared" si="9"/>
        <v>280.83999999999997</v>
      </c>
      <c r="CF6" s="21">
        <f t="shared" si="9"/>
        <v>296.64999999999998</v>
      </c>
      <c r="CG6" s="21">
        <f t="shared" si="9"/>
        <v>286.86</v>
      </c>
      <c r="CH6" s="21">
        <f t="shared" si="9"/>
        <v>287.91000000000003</v>
      </c>
      <c r="CI6" s="21">
        <f t="shared" si="9"/>
        <v>283.3</v>
      </c>
      <c r="CJ6" s="21">
        <f t="shared" si="9"/>
        <v>289.81</v>
      </c>
      <c r="CK6" s="21">
        <f t="shared" si="9"/>
        <v>301.54000000000002</v>
      </c>
      <c r="CL6" s="20" t="str">
        <f>IF(CL7="","",IF(CL7="-","【-】","【"&amp;SUBSTITUTE(TEXT(CL7,"#,##0.00"),"-","△")&amp;"】"))</f>
        <v>【286.17】</v>
      </c>
      <c r="CM6" s="21">
        <f>IF(CM7="",NA(),CM7)</f>
        <v>50</v>
      </c>
      <c r="CN6" s="21">
        <f t="shared" ref="CN6:CV6" si="10">IF(CN7="",NA(),CN7)</f>
        <v>50</v>
      </c>
      <c r="CO6" s="21">
        <f t="shared" si="10"/>
        <v>48.89</v>
      </c>
      <c r="CP6" s="21">
        <f t="shared" si="10"/>
        <v>48.89</v>
      </c>
      <c r="CQ6" s="21">
        <f t="shared" si="10"/>
        <v>47.78</v>
      </c>
      <c r="CR6" s="21">
        <f t="shared" si="10"/>
        <v>57.22</v>
      </c>
      <c r="CS6" s="21">
        <f t="shared" si="10"/>
        <v>54.93</v>
      </c>
      <c r="CT6" s="21">
        <f t="shared" si="10"/>
        <v>55.96</v>
      </c>
      <c r="CU6" s="21">
        <f t="shared" si="10"/>
        <v>56.45</v>
      </c>
      <c r="CV6" s="21">
        <f t="shared" si="10"/>
        <v>58.26</v>
      </c>
      <c r="CW6" s="20" t="str">
        <f>IF(CW7="","",IF(CW7="-","【-】","【"&amp;SUBSTITUTE(TEXT(CW7,"#,##0.00"),"-","△")&amp;"】"))</f>
        <v>【56.80】</v>
      </c>
      <c r="CX6" s="21">
        <f>IF(CX7="",NA(),CX7)</f>
        <v>100</v>
      </c>
      <c r="CY6" s="21">
        <f t="shared" ref="CY6:DG6" si="11">IF(CY7="",NA(),CY7)</f>
        <v>100</v>
      </c>
      <c r="CZ6" s="21">
        <f t="shared" si="11"/>
        <v>100</v>
      </c>
      <c r="DA6" s="21">
        <f t="shared" si="11"/>
        <v>100</v>
      </c>
      <c r="DB6" s="21">
        <f t="shared" si="11"/>
        <v>100</v>
      </c>
      <c r="DC6" s="21">
        <f t="shared" si="11"/>
        <v>67.290000000000006</v>
      </c>
      <c r="DD6" s="21">
        <f t="shared" si="11"/>
        <v>65.569999999999993</v>
      </c>
      <c r="DE6" s="21">
        <f t="shared" si="11"/>
        <v>60.12</v>
      </c>
      <c r="DF6" s="21">
        <f t="shared" si="11"/>
        <v>54.99</v>
      </c>
      <c r="DG6" s="21">
        <f t="shared" si="11"/>
        <v>66.430000000000007</v>
      </c>
      <c r="DH6" s="20" t="str">
        <f>IF(DH7="","",IF(DH7="-","【-】","【"&amp;SUBSTITUTE(TEXT(DH7,"#,##0.00"),"-","△")&amp;"】"))</f>
        <v>【83.38】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2021</v>
      </c>
      <c r="C7" s="23">
        <v>302066</v>
      </c>
      <c r="D7" s="23">
        <v>47</v>
      </c>
      <c r="E7" s="23">
        <v>18</v>
      </c>
      <c r="F7" s="23">
        <v>0</v>
      </c>
      <c r="G7" s="23">
        <v>0</v>
      </c>
      <c r="H7" s="23" t="s">
        <v>98</v>
      </c>
      <c r="I7" s="23" t="s">
        <v>99</v>
      </c>
      <c r="J7" s="23" t="s">
        <v>100</v>
      </c>
      <c r="K7" s="23" t="s">
        <v>101</v>
      </c>
      <c r="L7" s="23" t="s">
        <v>102</v>
      </c>
      <c r="M7" s="23" t="s">
        <v>103</v>
      </c>
      <c r="N7" s="24" t="s">
        <v>104</v>
      </c>
      <c r="O7" s="24" t="s">
        <v>105</v>
      </c>
      <c r="P7" s="24">
        <v>0.3</v>
      </c>
      <c r="Q7" s="24">
        <v>100</v>
      </c>
      <c r="R7" s="24">
        <v>3850</v>
      </c>
      <c r="S7" s="24">
        <v>70880</v>
      </c>
      <c r="T7" s="24">
        <v>1026.9100000000001</v>
      </c>
      <c r="U7" s="24">
        <v>69.02</v>
      </c>
      <c r="V7" s="24">
        <v>209</v>
      </c>
      <c r="W7" s="24">
        <v>25.25</v>
      </c>
      <c r="X7" s="24">
        <v>8.2799999999999994</v>
      </c>
      <c r="Y7" s="24">
        <v>99.02</v>
      </c>
      <c r="Z7" s="24">
        <v>100.38</v>
      </c>
      <c r="AA7" s="24">
        <v>100.71</v>
      </c>
      <c r="AB7" s="24">
        <v>99.63</v>
      </c>
      <c r="AC7" s="24">
        <v>99.76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407.42</v>
      </c>
      <c r="BL7" s="24">
        <v>386.46</v>
      </c>
      <c r="BM7" s="24">
        <v>421.25</v>
      </c>
      <c r="BN7" s="24">
        <v>398.42</v>
      </c>
      <c r="BO7" s="24">
        <v>393.35</v>
      </c>
      <c r="BP7" s="24">
        <v>310.14</v>
      </c>
      <c r="BQ7" s="24">
        <v>78.5</v>
      </c>
      <c r="BR7" s="24">
        <v>74.709999999999994</v>
      </c>
      <c r="BS7" s="24">
        <v>78.459999999999994</v>
      </c>
      <c r="BT7" s="24">
        <v>81.900000000000006</v>
      </c>
      <c r="BU7" s="24">
        <v>76.34</v>
      </c>
      <c r="BV7" s="24">
        <v>57.08</v>
      </c>
      <c r="BW7" s="24">
        <v>55.85</v>
      </c>
      <c r="BX7" s="24">
        <v>53.23</v>
      </c>
      <c r="BY7" s="24">
        <v>50.7</v>
      </c>
      <c r="BZ7" s="24">
        <v>48.13</v>
      </c>
      <c r="CA7" s="24">
        <v>57.71</v>
      </c>
      <c r="CB7" s="24">
        <v>265.88</v>
      </c>
      <c r="CC7" s="24">
        <v>279.38</v>
      </c>
      <c r="CD7" s="24">
        <v>275.8</v>
      </c>
      <c r="CE7" s="24">
        <v>280.83999999999997</v>
      </c>
      <c r="CF7" s="24">
        <v>296.64999999999998</v>
      </c>
      <c r="CG7" s="24">
        <v>286.86</v>
      </c>
      <c r="CH7" s="24">
        <v>287.91000000000003</v>
      </c>
      <c r="CI7" s="24">
        <v>283.3</v>
      </c>
      <c r="CJ7" s="24">
        <v>289.81</v>
      </c>
      <c r="CK7" s="24">
        <v>301.54000000000002</v>
      </c>
      <c r="CL7" s="24">
        <v>286.17</v>
      </c>
      <c r="CM7" s="24">
        <v>50</v>
      </c>
      <c r="CN7" s="24">
        <v>50</v>
      </c>
      <c r="CO7" s="24">
        <v>48.89</v>
      </c>
      <c r="CP7" s="24">
        <v>48.89</v>
      </c>
      <c r="CQ7" s="24">
        <v>47.78</v>
      </c>
      <c r="CR7" s="24">
        <v>57.22</v>
      </c>
      <c r="CS7" s="24">
        <v>54.93</v>
      </c>
      <c r="CT7" s="24">
        <v>55.96</v>
      </c>
      <c r="CU7" s="24">
        <v>56.45</v>
      </c>
      <c r="CV7" s="24">
        <v>58.26</v>
      </c>
      <c r="CW7" s="24">
        <v>56.8</v>
      </c>
      <c r="CX7" s="24">
        <v>100</v>
      </c>
      <c r="CY7" s="24">
        <v>100</v>
      </c>
      <c r="CZ7" s="24">
        <v>100</v>
      </c>
      <c r="DA7" s="24">
        <v>100</v>
      </c>
      <c r="DB7" s="24">
        <v>100</v>
      </c>
      <c r="DC7" s="24">
        <v>67.290000000000006</v>
      </c>
      <c r="DD7" s="24">
        <v>65.569999999999993</v>
      </c>
      <c r="DE7" s="24">
        <v>60.12</v>
      </c>
      <c r="DF7" s="24">
        <v>54.99</v>
      </c>
      <c r="DG7" s="24">
        <v>66.430000000000007</v>
      </c>
      <c r="DH7" s="24">
        <v>83.38</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US-L0071</cp:lastModifiedBy>
  <cp:lastPrinted>2023-01-30T05:18:21Z</cp:lastPrinted>
  <dcterms:created xsi:type="dcterms:W3CDTF">2022-12-01T02:07:45Z</dcterms:created>
  <dcterms:modified xsi:type="dcterms:W3CDTF">2023-01-30T05:32:31Z</dcterms:modified>
  <cp:category/>
</cp:coreProperties>
</file>