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LGMAIN-NAS\tanabelg\040800財政課\財政係\調査\公営企業\公営企業経営比較分析\2023.01.06＜和歌山県大容量ファイルシステム＞ダウンロードキーワード 【【R5.2.3〆切】公営企業に係る経営比較分析表の分析等について（依頼）】\"/>
    </mc:Choice>
  </mc:AlternateContent>
  <xr:revisionPtr revIDLastSave="0" documentId="13_ncr:1_{D9E8CB90-D3AF-46C1-ABEA-BA9860E26EAE}" xr6:coauthVersionLast="36" xr6:coauthVersionMax="36" xr10:uidLastSave="{00000000-0000-0000-0000-000000000000}"/>
  <workbookProtection workbookAlgorithmName="SHA-512" workbookHashValue="5D2ZfFOp3B+Lyzyl9awmsTXjER2jrBgSzmK//nG+4bjIni+0jlr8+x/DsUCPQ45KuK4OGlo6b8mHM29PDzJm5g==" workbookSaltValue="QZRxWl91lrkRMMLYYHzOyQ=="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<sst xmlns="http://schemas.openxmlformats.org/spreadsheetml/2006/main" count="236" uniqueCount="119">
  <si>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</si>
  <si>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</si>
  <si>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</si>
  <si>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</si>
  <si>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</si>
  <si>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</si>
  <si>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</si>
  <si>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</si>
  <si>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</si>
  <si>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</si>
  <si>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</si>
  <si>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</si>
  <si>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</si>
  <si>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</si>
  <si>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</si>
  <si>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</si>
  <si>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</si>
  <si>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</si>
  <si>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</si>
  <si>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</si>
  <si>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</si>
  <si>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</si>
  <si>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</si>
  <si>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</si>
  <si>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</si>
  <si>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</si>
  <si>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</si>
  <si>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</si>
  <si>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</si>
  <si>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</si>
  <si>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</si>
  <si>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</si>
  <si>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</si>
  <si>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</si>
  <si>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</si>
  <si>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</si>
  <si>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</si>
  <si>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</si>
  <si>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</si>
  <si>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</si>
  <si>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</si>
  <si>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</si>
  <si>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</si>
  <si>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</si>
  <si>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</si>
  <si>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</si>
  <si>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</si>
  <si>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</si>
  <si>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</si>
  <si>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</si>
  <si>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</si>
  <si>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</si>
  <si>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</si>
  <si>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</si>
  <si>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</si>
  <si>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</si>
  <si>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</si>
  <si>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</si>
  <si>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</si>
  <si>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</si>
  <si>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</si>
  <si>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</si>
  <si>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</si>
  <si>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</si>
  <si>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</si>
  <si>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</si>
  <si>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</si>
  <si>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</si>
  <si>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</si>
  <si>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</si>
  <si>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</si>
  <si>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</si>
  <si>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</si>
  <si>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</si>
  <si>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</si>
  <si>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</si>
  <si>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</si>
  <si>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</si>
  <si>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</si>
  <si>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</si>
  <si>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</si>
  <si>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</si>
  <si>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</si>
  <si>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</si>
  <si>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</si>
  <si>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</si>
  <si>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</si>
  <si>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</si>
  <si>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</si>
  <si>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</si>
  <si>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</si>
  <si>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</si>
  <si>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</si>
  <si>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</si>
  <si>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</si>
  <si>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</si>
  <si>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</si>
  <si>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</si>
  <si>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</si>
  <si>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法非適用</t>
  </si>
  <si>
    <t>下水道事業</t>
  </si>
  <si>
    <t>漁業集落排水</t>
  </si>
  <si>
    <t>H3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</si>
  <si>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</si>
  <si>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</si>
  <si>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</si>
  <si>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</si>
  <si>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</si>
  <si>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</si>
  <si>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</si>
  <si>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</si>
  <si>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</si>
  <si>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</si>
  <si>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</si>
  <si>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</si>
  <si>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</si>
  <si>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汚水処理原価は、類似団体より低い数値となっているため、接続率の向上を図る等有収水量の増加に努め、汚水処理原価の改善に努めてまいります。
　施設利用率は、類似団体より高い数値を維持しており、今後もさらに接続促進の普及啓発・周知活動を行い、施設利用率を高めていけるよう努めてまいります。
　水洗化率は、類似団体平均値より低い状況となっており、使用料収入の増加を図るためにも水洗化率向上の取り組みに努めてまいります。</t>
    <rPh sb="187" eb="188">
      <t>ヒク</t>
    </rPh>
    <rPh sb="255" eb="256">
      <t>タカ</t>
    </rPh>
    <rPh sb="257" eb="259">
      <t>スウチ</t>
    </rPh>
    <phoneticPr fontId="4"/>
  </si>
  <si>
    <t>　令和元年度に施設及び管路等の機能診断調査と機能保全計画（長期的な改修計画）の策定を行い、令和３年度はマンホールポンプ緊急通報装置の更新を行いました。
　今後も引続き、老朽化により発生する改修経費も想定した計画的な老朽化対策に取り組んでまいります。</t>
    <rPh sb="1" eb="3">
      <t>レイワ</t>
    </rPh>
    <rPh sb="3" eb="4">
      <t>モト</t>
    </rPh>
    <rPh sb="22" eb="24">
      <t>キノウ</t>
    </rPh>
    <rPh sb="24" eb="26">
      <t>ホゼン</t>
    </rPh>
    <rPh sb="26" eb="28">
      <t>ケイカク</t>
    </rPh>
    <rPh sb="80" eb="82">
      <t>ヒキツヅ</t>
    </rPh>
    <phoneticPr fontId="4"/>
  </si>
  <si>
    <t>　本市の漁業集落排水事業は、本市の芳養地域で行われている事業です。
　平成21年９月全域供用開始から平成28年度までは加入戸数も増加傾向で料金収入も徐々に増加しましたが、平成29年度以降の料金収入は横ばいとなっており、更なる接続促進の啓発及び周知活動に努めるとともに、令和元年度に行った機能診断調査・機能保全計画（長期的な改修計画）に基づき、計画的かつ効率的な施設の維持管理を行い、地域の生活環境の向上を図り、経営の安定化に努めてまいります。</t>
    <rPh sb="50" eb="52">
      <t>ヘイセイ</t>
    </rPh>
    <rPh sb="85" eb="87">
      <t>ヘイセイ</t>
    </rPh>
    <rPh sb="89" eb="91">
      <t>ネンド</t>
    </rPh>
    <rPh sb="91" eb="93">
      <t>イコウ</t>
    </rPh>
    <rPh sb="94" eb="96">
      <t>リョウキン</t>
    </rPh>
    <rPh sb="96" eb="98">
      <t>シュウニュウ</t>
    </rPh>
    <rPh sb="99" eb="100">
      <t>ヨコ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</si>
</sst>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
                  <c:v>0</c:v>
                </c:pt>
                <c:pt idx="1">
                  <c:v>1.1200000000000001</c:v>
                </c:pt>
                <c:pt idx="2">
                  <c:v>0.28999999999999998</c:v>
                </c:pt>
                <c:pt idx="3" formatCode="#,##0.00;&quot;△&quot;#,##0.00">
                  <c:v>0</c:v>
                </c:pt>
                <c:pt idx="4" formatCode="#,##0.00;&quot;△&quot;#,##0.00">
                  <c:v>0</c:v>
                </c:pt>
              </c:numCache>
            </c:numRef>
          </c:val>
          <c:extLst>
            <c:ext xmlns:c16="http://schemas.microsoft.com/office/drawing/2014/chart" uri="{C3380CC4-5D6E-409C-BE32-E72D297353CC}">
              <c16:uniqueId val="{00000000-7D4A-498A-A8A1-B5990546F3B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0.26</c:v>
                </c:pt>
                <c:pt idx="2">
                  <c:v>0.04</c:v>
                </c:pt>
                <c:pt idx="3" formatCode="#,##0.00;&quot;△&quot;#,##0.00">
                  <c:v>0</c:v>
                </c:pt>
                <c:pt idx="4" formatCode="#,##0.00;&quot;△&quot;#,##0.00">
                  <c:v>0</c:v>
                </c:pt>
              </c:numCache>
            </c:numRef>
          </c:val>
          <c:smooth val="0"/>
          <c:extLst>
            <c:ext xmlns:c16="http://schemas.microsoft.com/office/drawing/2014/chart" uri="{C3380CC4-5D6E-409C-BE32-E72D297353CC}">
              <c16:uniqueId val="{00000001-7D4A-498A-A8A1-B5990546F3B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34.36</c:v>
                </c:pt>
                <c:pt idx="1">
                  <c:v>33.92</c:v>
                </c:pt>
                <c:pt idx="2">
                  <c:v>33.92</c:v>
                </c:pt>
                <c:pt idx="3">
                  <c:v>32.75</c:v>
                </c:pt>
                <c:pt idx="4">
                  <c:v>31.87</c:v>
                </c:pt>
              </c:numCache>
            </c:numRef>
          </c:val>
          <c:extLst>
            <c:ext xmlns:c16="http://schemas.microsoft.com/office/drawing/2014/chart" uri="{C3380CC4-5D6E-409C-BE32-E72D297353CC}">
              <c16:uniqueId val="{00000000-C2C5-45AF-95BD-1C53CE67400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c:v>
                </c:pt>
                <c:pt idx="1">
                  <c:v>29.43</c:v>
                </c:pt>
                <c:pt idx="2">
                  <c:v>26.7</c:v>
                </c:pt>
                <c:pt idx="3">
                  <c:v>29.12</c:v>
                </c:pt>
                <c:pt idx="4">
                  <c:v>29.1</c:v>
                </c:pt>
              </c:numCache>
            </c:numRef>
          </c:val>
          <c:smooth val="0"/>
          <c:extLst>
            <c:ext xmlns:c16="http://schemas.microsoft.com/office/drawing/2014/chart" uri="{C3380CC4-5D6E-409C-BE32-E72D297353CC}">
              <c16:uniqueId val="{00000001-C2C5-45AF-95BD-1C53CE67400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57.94</c:v>
                </c:pt>
                <c:pt idx="1">
                  <c:v>58.89</c:v>
                </c:pt>
                <c:pt idx="2">
                  <c:v>61.09</c:v>
                </c:pt>
                <c:pt idx="3">
                  <c:v>60.97</c:v>
                </c:pt>
                <c:pt idx="4">
                  <c:v>61.96</c:v>
                </c:pt>
              </c:numCache>
            </c:numRef>
          </c:val>
          <c:extLst>
            <c:ext xmlns:c16="http://schemas.microsoft.com/office/drawing/2014/chart" uri="{C3380CC4-5D6E-409C-BE32-E72D297353CC}">
              <c16:uniqueId val="{00000000-1369-46BB-A14F-59DB0A43D90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66.95</c:v>
                </c:pt>
                <c:pt idx="1">
                  <c:v>66.33</c:v>
                </c:pt>
                <c:pt idx="2">
                  <c:v>66.459999999999994</c:v>
                </c:pt>
                <c:pt idx="3">
                  <c:v>64.42</c:v>
                </c:pt>
                <c:pt idx="4">
                  <c:v>63.84</c:v>
                </c:pt>
              </c:numCache>
            </c:numRef>
          </c:val>
          <c:smooth val="0"/>
          <c:extLst>
            <c:ext xmlns:c16="http://schemas.microsoft.com/office/drawing/2014/chart" uri="{C3380CC4-5D6E-409C-BE32-E72D297353CC}">
              <c16:uniqueId val="{00000001-1369-46BB-A14F-59DB0A43D90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100.08</c:v>
                </c:pt>
                <c:pt idx="1">
                  <c:v>99.41</c:v>
                </c:pt>
                <c:pt idx="2">
                  <c:v>100.65</c:v>
                </c:pt>
                <c:pt idx="3">
                  <c:v>100</c:v>
                </c:pt>
                <c:pt idx="4">
                  <c:v>100.08</c:v>
                </c:pt>
              </c:numCache>
            </c:numRef>
          </c:val>
          <c:extLst>
            <c:ext xmlns:c16="http://schemas.microsoft.com/office/drawing/2014/chart" uri="{C3380CC4-5D6E-409C-BE32-E72D297353CC}">
              <c16:uniqueId val="{00000000-49B1-414E-9E05-5DD78AC24DD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B1-414E-9E05-5DD78AC24DD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48-4F7E-97F5-F715B43D83C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48-4F7E-97F5-F715B43D83C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57-44FB-A397-E3F85F7A770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57-44FB-A397-E3F85F7A770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BE-4839-885F-222780A3B2F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BE-4839-885F-222780A3B2F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E6-4E60-B087-685CE0D35D5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E6-4E60-B087-685CE0D35D5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E3-49EE-BC2B-0892CD6D25B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1491.92</c:v>
                </c:pt>
                <c:pt idx="1">
                  <c:v>1756.26</c:v>
                </c:pt>
                <c:pt idx="2">
                  <c:v>1864.29</c:v>
                </c:pt>
                <c:pt idx="3">
                  <c:v>1867.86</c:v>
                </c:pt>
                <c:pt idx="4">
                  <c:v>1786.64</c:v>
                </c:pt>
              </c:numCache>
            </c:numRef>
          </c:val>
          <c:smooth val="0"/>
          <c:extLst>
            <c:ext xmlns:c16="http://schemas.microsoft.com/office/drawing/2014/chart" uri="{C3380CC4-5D6E-409C-BE32-E72D297353CC}">
              <c16:uniqueId val="{00000001-22E3-49EE-BC2B-0892CD6D25B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69.69</c:v>
                </c:pt>
                <c:pt idx="1">
                  <c:v>43.98</c:v>
                </c:pt>
                <c:pt idx="2">
                  <c:v>51.63</c:v>
                </c:pt>
                <c:pt idx="3">
                  <c:v>70.819999999999993</c:v>
                </c:pt>
                <c:pt idx="4">
                  <c:v>68.400000000000006</c:v>
                </c:pt>
              </c:numCache>
            </c:numRef>
          </c:val>
          <c:extLst>
            <c:ext xmlns:c16="http://schemas.microsoft.com/office/drawing/2014/chart" uri="{C3380CC4-5D6E-409C-BE32-E72D297353CC}">
              <c16:uniqueId val="{00000000-177F-4D80-BEAF-E185DF087E3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46.77</c:v>
                </c:pt>
                <c:pt idx="1">
                  <c:v>45.78</c:v>
                </c:pt>
                <c:pt idx="2">
                  <c:v>51.32</c:v>
                </c:pt>
                <c:pt idx="3">
                  <c:v>46.93</c:v>
                </c:pt>
                <c:pt idx="4">
                  <c:v>46.93</c:v>
                </c:pt>
              </c:numCache>
            </c:numRef>
          </c:val>
          <c:smooth val="0"/>
          <c:extLst>
            <c:ext xmlns:c16="http://schemas.microsoft.com/office/drawing/2014/chart" uri="{C3380CC4-5D6E-409C-BE32-E72D297353CC}">
              <c16:uniqueId val="{00000001-177F-4D80-BEAF-E185DF087E3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251.78</c:v>
                </c:pt>
                <c:pt idx="1">
                  <c:v>393.5</c:v>
                </c:pt>
                <c:pt idx="2">
                  <c:v>338.52</c:v>
                </c:pt>
                <c:pt idx="3">
                  <c:v>261.27</c:v>
                </c:pt>
                <c:pt idx="4">
                  <c:v>280.56</c:v>
                </c:pt>
              </c:numCache>
            </c:numRef>
          </c:val>
          <c:extLst>
            <c:ext xmlns:c16="http://schemas.microsoft.com/office/drawing/2014/chart" uri="{C3380CC4-5D6E-409C-BE32-E72D297353CC}">
              <c16:uniqueId val="{00000000-F032-4973-86F2-3EE267EDFAA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348.75</c:v>
                </c:pt>
                <c:pt idx="1">
                  <c:v>367.7</c:v>
                </c:pt>
                <c:pt idx="2">
                  <c:v>329.91</c:v>
                </c:pt>
                <c:pt idx="3">
                  <c:v>346.96</c:v>
                </c:pt>
                <c:pt idx="4">
                  <c:v>345.6</c:v>
                </c:pt>
              </c:numCache>
            </c:numRef>
          </c:val>
          <c:smooth val="0"/>
          <c:extLst>
            <c:ext xmlns:c16="http://schemas.microsoft.com/office/drawing/2014/chart" uri="{C3380CC4-5D6E-409C-BE32-E72D297353CC}">
              <c16:uniqueId val="{00000001-F032-4973-86F2-3EE267EDFAA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L1" zoomScale="85" zoomScaleNormal="85" workbookViewId="0">
      <selection activeCell="BL16" sqref="BL1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2">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2">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2" t="str">
        <f>データ!H6</f>
        <v>和歌山県　田辺市</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1" t="s">
        <v>1</v>
      </c>
      <c r="C7" s="41"/>
      <c r="D7" s="41"/>
      <c r="E7" s="41"/>
      <c r="F7" s="41"/>
      <c r="G7" s="41"/>
      <c r="H7" s="41"/>
      <c r="I7" s="41" t="s">
        <v>2</v>
      </c>
      <c r="J7" s="41"/>
      <c r="K7" s="41"/>
      <c r="L7" s="41"/>
      <c r="M7" s="41"/>
      <c r="N7" s="41"/>
      <c r="O7" s="41"/>
      <c r="P7" s="41" t="s">
        <v>3</v>
      </c>
      <c r="Q7" s="41"/>
      <c r="R7" s="41"/>
      <c r="S7" s="41"/>
      <c r="T7" s="41"/>
      <c r="U7" s="41"/>
      <c r="V7" s="41"/>
      <c r="W7" s="41" t="s">
        <v>4</v>
      </c>
      <c r="X7" s="41"/>
      <c r="Y7" s="41"/>
      <c r="Z7" s="41"/>
      <c r="AA7" s="41"/>
      <c r="AB7" s="41"/>
      <c r="AC7" s="41"/>
      <c r="AD7" s="41" t="s">
        <v>5</v>
      </c>
      <c r="AE7" s="41"/>
      <c r="AF7" s="41"/>
      <c r="AG7" s="41"/>
      <c r="AH7" s="41"/>
      <c r="AI7" s="41"/>
      <c r="AJ7" s="41"/>
      <c r="AK7" s="3"/>
      <c r="AL7" s="41" t="s">
        <v>6</v>
      </c>
      <c r="AM7" s="41"/>
      <c r="AN7" s="41"/>
      <c r="AO7" s="41"/>
      <c r="AP7" s="41"/>
      <c r="AQ7" s="41"/>
      <c r="AR7" s="41"/>
      <c r="AS7" s="41"/>
      <c r="AT7" s="41" t="s">
        <v>7</v>
      </c>
      <c r="AU7" s="41"/>
      <c r="AV7" s="41"/>
      <c r="AW7" s="41"/>
      <c r="AX7" s="41"/>
      <c r="AY7" s="41"/>
      <c r="AZ7" s="41"/>
      <c r="BA7" s="41"/>
      <c r="BB7" s="41" t="s">
        <v>8</v>
      </c>
      <c r="BC7" s="41"/>
      <c r="BD7" s="41"/>
      <c r="BE7" s="41"/>
      <c r="BF7" s="41"/>
      <c r="BG7" s="41"/>
      <c r="BH7" s="41"/>
      <c r="BI7" s="41"/>
      <c r="BJ7" s="3"/>
      <c r="BK7" s="3"/>
      <c r="BL7" s="63" t="s">
        <v>9</v>
      </c>
      <c r="BM7" s="64"/>
      <c r="BN7" s="64"/>
      <c r="BO7" s="64"/>
      <c r="BP7" s="64"/>
      <c r="BQ7" s="64"/>
      <c r="BR7" s="64"/>
      <c r="BS7" s="64"/>
      <c r="BT7" s="64"/>
      <c r="BU7" s="64"/>
      <c r="BV7" s="64"/>
      <c r="BW7" s="64"/>
      <c r="BX7" s="64"/>
      <c r="BY7" s="65"/>
    </row>
    <row r="8" spans="1:78" ht="18.75" customHeight="1" x14ac:dyDescent="0.2">
      <c r="A8" s="2"/>
      <c r="B8" s="59" t="str">
        <f>データ!I6</f>
        <v>法非適用</v>
      </c>
      <c r="C8" s="59"/>
      <c r="D8" s="59"/>
      <c r="E8" s="59"/>
      <c r="F8" s="59"/>
      <c r="G8" s="59"/>
      <c r="H8" s="59"/>
      <c r="I8" s="59" t="str">
        <f>データ!J6</f>
        <v>下水道事業</v>
      </c>
      <c r="J8" s="59"/>
      <c r="K8" s="59"/>
      <c r="L8" s="59"/>
      <c r="M8" s="59"/>
      <c r="N8" s="59"/>
      <c r="O8" s="59"/>
      <c r="P8" s="59" t="str">
        <f>データ!K6</f>
        <v>漁業集落排水</v>
      </c>
      <c r="Q8" s="59"/>
      <c r="R8" s="59"/>
      <c r="S8" s="59"/>
      <c r="T8" s="59"/>
      <c r="U8" s="59"/>
      <c r="V8" s="59"/>
      <c r="W8" s="59" t="str">
        <f>データ!L6</f>
        <v>H3</v>
      </c>
      <c r="X8" s="59"/>
      <c r="Y8" s="59"/>
      <c r="Z8" s="59"/>
      <c r="AA8" s="59"/>
      <c r="AB8" s="59"/>
      <c r="AC8" s="59"/>
      <c r="AD8" s="60" t="str">
        <f>データ!$M$6</f>
        <v>非設置</v>
      </c>
      <c r="AE8" s="60"/>
      <c r="AF8" s="60"/>
      <c r="AG8" s="60"/>
      <c r="AH8" s="60"/>
      <c r="AI8" s="60"/>
      <c r="AJ8" s="60"/>
      <c r="AK8" s="3"/>
      <c r="AL8" s="40">
        <f>データ!S6</f>
        <v>70880</v>
      </c>
      <c r="AM8" s="40"/>
      <c r="AN8" s="40"/>
      <c r="AO8" s="40"/>
      <c r="AP8" s="40"/>
      <c r="AQ8" s="40"/>
      <c r="AR8" s="40"/>
      <c r="AS8" s="40"/>
      <c r="AT8" s="39">
        <f>データ!T6</f>
        <v>1026.9100000000001</v>
      </c>
      <c r="AU8" s="39"/>
      <c r="AV8" s="39"/>
      <c r="AW8" s="39"/>
      <c r="AX8" s="39"/>
      <c r="AY8" s="39"/>
      <c r="AZ8" s="39"/>
      <c r="BA8" s="39"/>
      <c r="BB8" s="39">
        <f>データ!U6</f>
        <v>69.02</v>
      </c>
      <c r="BC8" s="39"/>
      <c r="BD8" s="39"/>
      <c r="BE8" s="39"/>
      <c r="BF8" s="39"/>
      <c r="BG8" s="39"/>
      <c r="BH8" s="39"/>
      <c r="BI8" s="39"/>
      <c r="BJ8" s="3"/>
      <c r="BK8" s="3"/>
      <c r="BL8" s="55" t="s">
        <v>10</v>
      </c>
      <c r="BM8" s="56"/>
      <c r="BN8" s="57" t="s">
        <v>11</v>
      </c>
      <c r="BO8" s="57"/>
      <c r="BP8" s="57"/>
      <c r="BQ8" s="57"/>
      <c r="BR8" s="57"/>
      <c r="BS8" s="57"/>
      <c r="BT8" s="57"/>
      <c r="BU8" s="57"/>
      <c r="BV8" s="57"/>
      <c r="BW8" s="57"/>
      <c r="BX8" s="57"/>
      <c r="BY8" s="58"/>
    </row>
    <row r="9" spans="1:78" ht="18.75" customHeight="1" x14ac:dyDescent="0.2">
      <c r="A9" s="2"/>
      <c r="B9" s="41" t="s">
        <v>12</v>
      </c>
      <c r="C9" s="41"/>
      <c r="D9" s="41"/>
      <c r="E9" s="41"/>
      <c r="F9" s="41"/>
      <c r="G9" s="41"/>
      <c r="H9" s="41"/>
      <c r="I9" s="41" t="s">
        <v>13</v>
      </c>
      <c r="J9" s="41"/>
      <c r="K9" s="41"/>
      <c r="L9" s="41"/>
      <c r="M9" s="41"/>
      <c r="N9" s="41"/>
      <c r="O9" s="41"/>
      <c r="P9" s="41" t="s">
        <v>14</v>
      </c>
      <c r="Q9" s="41"/>
      <c r="R9" s="41"/>
      <c r="S9" s="41"/>
      <c r="T9" s="41"/>
      <c r="U9" s="41"/>
      <c r="V9" s="41"/>
      <c r="W9" s="41" t="s">
        <v>15</v>
      </c>
      <c r="X9" s="41"/>
      <c r="Y9" s="41"/>
      <c r="Z9" s="41"/>
      <c r="AA9" s="41"/>
      <c r="AB9" s="41"/>
      <c r="AC9" s="41"/>
      <c r="AD9" s="41" t="s">
        <v>16</v>
      </c>
      <c r="AE9" s="41"/>
      <c r="AF9" s="41"/>
      <c r="AG9" s="41"/>
      <c r="AH9" s="41"/>
      <c r="AI9" s="41"/>
      <c r="AJ9" s="41"/>
      <c r="AK9" s="3"/>
      <c r="AL9" s="41" t="s">
        <v>17</v>
      </c>
      <c r="AM9" s="41"/>
      <c r="AN9" s="41"/>
      <c r="AO9" s="41"/>
      <c r="AP9" s="41"/>
      <c r="AQ9" s="41"/>
      <c r="AR9" s="41"/>
      <c r="AS9" s="41"/>
      <c r="AT9" s="41" t="s">
        <v>18</v>
      </c>
      <c r="AU9" s="41"/>
      <c r="AV9" s="41"/>
      <c r="AW9" s="41"/>
      <c r="AX9" s="41"/>
      <c r="AY9" s="41"/>
      <c r="AZ9" s="41"/>
      <c r="BA9" s="41"/>
      <c r="BB9" s="41" t="s">
        <v>19</v>
      </c>
      <c r="BC9" s="41"/>
      <c r="BD9" s="41"/>
      <c r="BE9" s="41"/>
      <c r="BF9" s="41"/>
      <c r="BG9" s="41"/>
      <c r="BH9" s="41"/>
      <c r="BI9" s="41"/>
      <c r="BJ9" s="3"/>
      <c r="BK9" s="3"/>
      <c r="BL9" s="42" t="s">
        <v>20</v>
      </c>
      <c r="BM9" s="43"/>
      <c r="BN9" s="44" t="s">
        <v>21</v>
      </c>
      <c r="BO9" s="44"/>
      <c r="BP9" s="44"/>
      <c r="BQ9" s="44"/>
      <c r="BR9" s="44"/>
      <c r="BS9" s="44"/>
      <c r="BT9" s="44"/>
      <c r="BU9" s="44"/>
      <c r="BV9" s="44"/>
      <c r="BW9" s="44"/>
      <c r="BX9" s="44"/>
      <c r="BY9" s="45"/>
    </row>
    <row r="10" spans="1:78" ht="18.75" customHeight="1" x14ac:dyDescent="0.2">
      <c r="A10" s="2"/>
      <c r="B10" s="39" t="str">
        <f>データ!N6</f>
        <v>-</v>
      </c>
      <c r="C10" s="39"/>
      <c r="D10" s="39"/>
      <c r="E10" s="39"/>
      <c r="F10" s="39"/>
      <c r="G10" s="39"/>
      <c r="H10" s="39"/>
      <c r="I10" s="39" t="str">
        <f>データ!O6</f>
        <v>該当数値なし</v>
      </c>
      <c r="J10" s="39"/>
      <c r="K10" s="39"/>
      <c r="L10" s="39"/>
      <c r="M10" s="39"/>
      <c r="N10" s="39"/>
      <c r="O10" s="39"/>
      <c r="P10" s="39">
        <f>データ!P6</f>
        <v>2.65</v>
      </c>
      <c r="Q10" s="39"/>
      <c r="R10" s="39"/>
      <c r="S10" s="39"/>
      <c r="T10" s="39"/>
      <c r="U10" s="39"/>
      <c r="V10" s="39"/>
      <c r="W10" s="39">
        <f>データ!Q6</f>
        <v>100</v>
      </c>
      <c r="X10" s="39"/>
      <c r="Y10" s="39"/>
      <c r="Z10" s="39"/>
      <c r="AA10" s="39"/>
      <c r="AB10" s="39"/>
      <c r="AC10" s="39"/>
      <c r="AD10" s="40">
        <f>データ!R6</f>
        <v>3850</v>
      </c>
      <c r="AE10" s="40"/>
      <c r="AF10" s="40"/>
      <c r="AG10" s="40"/>
      <c r="AH10" s="40"/>
      <c r="AI10" s="40"/>
      <c r="AJ10" s="40"/>
      <c r="AK10" s="2"/>
      <c r="AL10" s="40">
        <f>データ!V6</f>
        <v>1864</v>
      </c>
      <c r="AM10" s="40"/>
      <c r="AN10" s="40"/>
      <c r="AO10" s="40"/>
      <c r="AP10" s="40"/>
      <c r="AQ10" s="40"/>
      <c r="AR10" s="40"/>
      <c r="AS10" s="40"/>
      <c r="AT10" s="39">
        <f>データ!W6</f>
        <v>1.01</v>
      </c>
      <c r="AU10" s="39"/>
      <c r="AV10" s="39"/>
      <c r="AW10" s="39"/>
      <c r="AX10" s="39"/>
      <c r="AY10" s="39"/>
      <c r="AZ10" s="39"/>
      <c r="BA10" s="39"/>
      <c r="BB10" s="39">
        <f>データ!X6</f>
        <v>1845.54</v>
      </c>
      <c r="BC10" s="39"/>
      <c r="BD10" s="39"/>
      <c r="BE10" s="39"/>
      <c r="BF10" s="39"/>
      <c r="BG10" s="39"/>
      <c r="BH10" s="39"/>
      <c r="BI10" s="39"/>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24</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25</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2" t="s">
        <v>26</v>
      </c>
      <c r="BM14" s="33"/>
      <c r="BN14" s="33"/>
      <c r="BO14" s="33"/>
      <c r="BP14" s="33"/>
      <c r="BQ14" s="33"/>
      <c r="BR14" s="33"/>
      <c r="BS14" s="33"/>
      <c r="BT14" s="33"/>
      <c r="BU14" s="33"/>
      <c r="BV14" s="33"/>
      <c r="BW14" s="33"/>
      <c r="BX14" s="33"/>
      <c r="BY14" s="33"/>
      <c r="BZ14" s="34"/>
    </row>
    <row r="15" spans="1:78" ht="13.5" customHeight="1" x14ac:dyDescent="0.2">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116</v>
      </c>
      <c r="BM16" s="75"/>
      <c r="BN16" s="75"/>
      <c r="BO16" s="75"/>
      <c r="BP16" s="75"/>
      <c r="BQ16" s="75"/>
      <c r="BR16" s="75"/>
      <c r="BS16" s="75"/>
      <c r="BT16" s="75"/>
      <c r="BU16" s="75"/>
      <c r="BV16" s="75"/>
      <c r="BW16" s="75"/>
      <c r="BX16" s="75"/>
      <c r="BY16" s="75"/>
      <c r="BZ16" s="7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0" t="s">
        <v>27</v>
      </c>
      <c r="BM45" s="81"/>
      <c r="BN45" s="81"/>
      <c r="BO45" s="81"/>
      <c r="BP45" s="81"/>
      <c r="BQ45" s="81"/>
      <c r="BR45" s="81"/>
      <c r="BS45" s="81"/>
      <c r="BT45" s="81"/>
      <c r="BU45" s="81"/>
      <c r="BV45" s="81"/>
      <c r="BW45" s="81"/>
      <c r="BX45" s="81"/>
      <c r="BY45" s="81"/>
      <c r="BZ45" s="8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3"/>
      <c r="BM46" s="84"/>
      <c r="BN46" s="84"/>
      <c r="BO46" s="84"/>
      <c r="BP46" s="84"/>
      <c r="BQ46" s="84"/>
      <c r="BR46" s="84"/>
      <c r="BS46" s="84"/>
      <c r="BT46" s="84"/>
      <c r="BU46" s="84"/>
      <c r="BV46" s="84"/>
      <c r="BW46" s="84"/>
      <c r="BX46" s="84"/>
      <c r="BY46" s="84"/>
      <c r="BZ46" s="8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117</v>
      </c>
      <c r="BM47" s="75"/>
      <c r="BN47" s="75"/>
      <c r="BO47" s="75"/>
      <c r="BP47" s="75"/>
      <c r="BQ47" s="75"/>
      <c r="BR47" s="75"/>
      <c r="BS47" s="75"/>
      <c r="BT47" s="75"/>
      <c r="BU47" s="75"/>
      <c r="BV47" s="75"/>
      <c r="BW47" s="75"/>
      <c r="BX47" s="75"/>
      <c r="BY47" s="75"/>
      <c r="BZ47" s="7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2">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2">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0" t="s">
        <v>29</v>
      </c>
      <c r="BM64" s="81"/>
      <c r="BN64" s="81"/>
      <c r="BO64" s="81"/>
      <c r="BP64" s="81"/>
      <c r="BQ64" s="81"/>
      <c r="BR64" s="81"/>
      <c r="BS64" s="81"/>
      <c r="BT64" s="81"/>
      <c r="BU64" s="81"/>
      <c r="BV64" s="81"/>
      <c r="BW64" s="81"/>
      <c r="BX64" s="81"/>
      <c r="BY64" s="81"/>
      <c r="BZ64" s="8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3"/>
      <c r="BM65" s="84"/>
      <c r="BN65" s="84"/>
      <c r="BO65" s="84"/>
      <c r="BP65" s="84"/>
      <c r="BQ65" s="84"/>
      <c r="BR65" s="84"/>
      <c r="BS65" s="84"/>
      <c r="BT65" s="84"/>
      <c r="BU65" s="84"/>
      <c r="BV65" s="84"/>
      <c r="BW65" s="84"/>
      <c r="BX65" s="84"/>
      <c r="BY65" s="84"/>
      <c r="BZ65" s="8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118</v>
      </c>
      <c r="BM66" s="75"/>
      <c r="BN66" s="75"/>
      <c r="BO66" s="75"/>
      <c r="BP66" s="75"/>
      <c r="BQ66" s="75"/>
      <c r="BR66" s="75"/>
      <c r="BS66" s="75"/>
      <c r="BT66" s="75"/>
      <c r="BU66" s="75"/>
      <c r="BV66" s="75"/>
      <c r="BW66" s="75"/>
      <c r="BX66" s="75"/>
      <c r="BY66" s="75"/>
      <c r="BZ66" s="7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2">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【974.72】</v>
      </c>
      <c r="I86" s="12" t="str">
        <f>データ!CA6</f>
        <v>【44.22】</v>
      </c>
      <c r="J86" s="12" t="str">
        <f>データ!CL6</f>
        <v>【392.85】</v>
      </c>
      <c r="K86" s="12" t="str">
        <f>データ!CW6</f>
        <v>【32.23】</v>
      </c>
      <c r="L86" s="12" t="str">
        <f>データ!DH6</f>
        <v>【80.63】</v>
      </c>
      <c r="M86" s="12" t="s">
        <v>43</v>
      </c>
      <c r="N86" s="12" t="s">
        <v>44</v>
      </c>
      <c r="O86" s="12" t="str">
        <f>データ!EO6</f>
        <v>【0.01】</v>
      </c>
    </row>
  </sheetData>
  <sheetProtection algorithmName="SHA-512" hashValue="vvliNEdc+/3K9Zb7zKmjvJE/CyX7SMANk1gYTPRcBov9qaeh1Pg0CuNfriKXgoX2Ijjek4ZY2VTmMyvP4rtLTw==" saltValue="pLyNDDvHH0ppaGBiTcXjp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67" t="s">
        <v>54</v>
      </c>
      <c r="I3" s="68"/>
      <c r="J3" s="68"/>
      <c r="K3" s="68"/>
      <c r="L3" s="68"/>
      <c r="M3" s="68"/>
      <c r="N3" s="68"/>
      <c r="O3" s="68"/>
      <c r="P3" s="68"/>
      <c r="Q3" s="68"/>
      <c r="R3" s="68"/>
      <c r="S3" s="68"/>
      <c r="T3" s="68"/>
      <c r="U3" s="68"/>
      <c r="V3" s="68"/>
      <c r="W3" s="68"/>
      <c r="X3" s="69"/>
      <c r="Y3" s="73" t="s">
        <v>55</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56</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5" x14ac:dyDescent="0.2">
      <c r="A4" s="14" t="s">
        <v>57</v>
      </c>
      <c r="B4" s="16"/>
      <c r="C4" s="16"/>
      <c r="D4" s="16"/>
      <c r="E4" s="16"/>
      <c r="F4" s="16"/>
      <c r="G4" s="16"/>
      <c r="H4" s="70"/>
      <c r="I4" s="71"/>
      <c r="J4" s="71"/>
      <c r="K4" s="71"/>
      <c r="L4" s="71"/>
      <c r="M4" s="71"/>
      <c r="N4" s="71"/>
      <c r="O4" s="71"/>
      <c r="P4" s="71"/>
      <c r="Q4" s="71"/>
      <c r="R4" s="71"/>
      <c r="S4" s="71"/>
      <c r="T4" s="71"/>
      <c r="U4" s="71"/>
      <c r="V4" s="71"/>
      <c r="W4" s="71"/>
      <c r="X4" s="72"/>
      <c r="Y4" s="66" t="s">
        <v>58</v>
      </c>
      <c r="Z4" s="66"/>
      <c r="AA4" s="66"/>
      <c r="AB4" s="66"/>
      <c r="AC4" s="66"/>
      <c r="AD4" s="66"/>
      <c r="AE4" s="66"/>
      <c r="AF4" s="66"/>
      <c r="AG4" s="66"/>
      <c r="AH4" s="66"/>
      <c r="AI4" s="66"/>
      <c r="AJ4" s="66" t="s">
        <v>59</v>
      </c>
      <c r="AK4" s="66"/>
      <c r="AL4" s="66"/>
      <c r="AM4" s="66"/>
      <c r="AN4" s="66"/>
      <c r="AO4" s="66"/>
      <c r="AP4" s="66"/>
      <c r="AQ4" s="66"/>
      <c r="AR4" s="66"/>
      <c r="AS4" s="66"/>
      <c r="AT4" s="66"/>
      <c r="AU4" s="66" t="s">
        <v>60</v>
      </c>
      <c r="AV4" s="66"/>
      <c r="AW4" s="66"/>
      <c r="AX4" s="66"/>
      <c r="AY4" s="66"/>
      <c r="AZ4" s="66"/>
      <c r="BA4" s="66"/>
      <c r="BB4" s="66"/>
      <c r="BC4" s="66"/>
      <c r="BD4" s="66"/>
      <c r="BE4" s="66"/>
      <c r="BF4" s="66" t="s">
        <v>61</v>
      </c>
      <c r="BG4" s="66"/>
      <c r="BH4" s="66"/>
      <c r="BI4" s="66"/>
      <c r="BJ4" s="66"/>
      <c r="BK4" s="66"/>
      <c r="BL4" s="66"/>
      <c r="BM4" s="66"/>
      <c r="BN4" s="66"/>
      <c r="BO4" s="66"/>
      <c r="BP4" s="66"/>
      <c r="BQ4" s="66" t="s">
        <v>62</v>
      </c>
      <c r="BR4" s="66"/>
      <c r="BS4" s="66"/>
      <c r="BT4" s="66"/>
      <c r="BU4" s="66"/>
      <c r="BV4" s="66"/>
      <c r="BW4" s="66"/>
      <c r="BX4" s="66"/>
      <c r="BY4" s="66"/>
      <c r="BZ4" s="66"/>
      <c r="CA4" s="66"/>
      <c r="CB4" s="66" t="s">
        <v>63</v>
      </c>
      <c r="CC4" s="66"/>
      <c r="CD4" s="66"/>
      <c r="CE4" s="66"/>
      <c r="CF4" s="66"/>
      <c r="CG4" s="66"/>
      <c r="CH4" s="66"/>
      <c r="CI4" s="66"/>
      <c r="CJ4" s="66"/>
      <c r="CK4" s="66"/>
      <c r="CL4" s="66"/>
      <c r="CM4" s="66" t="s">
        <v>64</v>
      </c>
      <c r="CN4" s="66"/>
      <c r="CO4" s="66"/>
      <c r="CP4" s="66"/>
      <c r="CQ4" s="66"/>
      <c r="CR4" s="66"/>
      <c r="CS4" s="66"/>
      <c r="CT4" s="66"/>
      <c r="CU4" s="66"/>
      <c r="CV4" s="66"/>
      <c r="CW4" s="66"/>
      <c r="CX4" s="66" t="s">
        <v>65</v>
      </c>
      <c r="CY4" s="66"/>
      <c r="CZ4" s="66"/>
      <c r="DA4" s="66"/>
      <c r="DB4" s="66"/>
      <c r="DC4" s="66"/>
      <c r="DD4" s="66"/>
      <c r="DE4" s="66"/>
      <c r="DF4" s="66"/>
      <c r="DG4" s="66"/>
      <c r="DH4" s="66"/>
      <c r="DI4" s="66" t="s">
        <v>66</v>
      </c>
      <c r="DJ4" s="66"/>
      <c r="DK4" s="66"/>
      <c r="DL4" s="66"/>
      <c r="DM4" s="66"/>
      <c r="DN4" s="66"/>
      <c r="DO4" s="66"/>
      <c r="DP4" s="66"/>
      <c r="DQ4" s="66"/>
      <c r="DR4" s="66"/>
      <c r="DS4" s="66"/>
      <c r="DT4" s="66" t="s">
        <v>67</v>
      </c>
      <c r="DU4" s="66"/>
      <c r="DV4" s="66"/>
      <c r="DW4" s="66"/>
      <c r="DX4" s="66"/>
      <c r="DY4" s="66"/>
      <c r="DZ4" s="66"/>
      <c r="EA4" s="66"/>
      <c r="EB4" s="66"/>
      <c r="EC4" s="66"/>
      <c r="ED4" s="66"/>
      <c r="EE4" s="66" t="s">
        <v>68</v>
      </c>
      <c r="EF4" s="66"/>
      <c r="EG4" s="66"/>
      <c r="EH4" s="66"/>
      <c r="EI4" s="66"/>
      <c r="EJ4" s="66"/>
      <c r="EK4" s="66"/>
      <c r="EL4" s="66"/>
      <c r="EM4" s="66"/>
      <c r="EN4" s="66"/>
      <c r="EO4" s="66"/>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302066</v>
      </c>
      <c r="D6" s="19">
        <f t="shared" si="3"/>
        <v>47</v>
      </c>
      <c r="E6" s="19">
        <f t="shared" si="3"/>
        <v>17</v>
      </c>
      <c r="F6" s="19">
        <f t="shared" si="3"/>
        <v>6</v>
      </c>
      <c r="G6" s="19">
        <f t="shared" si="3"/>
        <v>0</v>
      </c>
      <c r="H6" s="19" t="str">
        <f t="shared" si="3"/>
        <v>和歌山県　田辺市</v>
      </c>
      <c r="I6" s="19" t="str">
        <f t="shared" si="3"/>
        <v>法非適用</v>
      </c>
      <c r="J6" s="19" t="str">
        <f t="shared" si="3"/>
        <v>下水道事業</v>
      </c>
      <c r="K6" s="19" t="str">
        <f t="shared" si="3"/>
        <v>漁業集落排水</v>
      </c>
      <c r="L6" s="19" t="str">
        <f t="shared" si="3"/>
        <v>H3</v>
      </c>
      <c r="M6" s="19" t="str">
        <f t="shared" si="3"/>
        <v>非設置</v>
      </c>
      <c r="N6" s="20" t="str">
        <f t="shared" si="3"/>
        <v>-</v>
      </c>
      <c r="O6" s="20" t="str">
        <f t="shared" si="3"/>
        <v>該当数値なし</v>
      </c>
      <c r="P6" s="20">
        <f t="shared" si="3"/>
        <v>2.65</v>
      </c>
      <c r="Q6" s="20">
        <f t="shared" si="3"/>
        <v>100</v>
      </c>
      <c r="R6" s="20">
        <f t="shared" si="3"/>
        <v>3850</v>
      </c>
      <c r="S6" s="20">
        <f t="shared" si="3"/>
        <v>70880</v>
      </c>
      <c r="T6" s="20">
        <f t="shared" si="3"/>
        <v>1026.9100000000001</v>
      </c>
      <c r="U6" s="20">
        <f t="shared" si="3"/>
        <v>69.02</v>
      </c>
      <c r="V6" s="20">
        <f t="shared" si="3"/>
        <v>1864</v>
      </c>
      <c r="W6" s="20">
        <f t="shared" si="3"/>
        <v>1.01</v>
      </c>
      <c r="X6" s="20">
        <f t="shared" si="3"/>
        <v>1845.54</v>
      </c>
      <c r="Y6" s="21">
        <f>IF(Y7="",NA(),Y7)</f>
        <v>100.08</v>
      </c>
      <c r="Z6" s="21">
        <f t="shared" ref="Z6:AH6" si="4">IF(Z7="",NA(),Z7)</f>
        <v>99.41</v>
      </c>
      <c r="AA6" s="21">
        <f t="shared" si="4"/>
        <v>100.65</v>
      </c>
      <c r="AB6" s="21">
        <f t="shared" si="4"/>
        <v>100</v>
      </c>
      <c r="AC6" s="21">
        <f t="shared" si="4"/>
        <v>100.08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1491.92</v>
      </c>
      <c r="BL6" s="21">
        <f t="shared" si="7"/>
        <v>1756.26</v>
      </c>
      <c r="BM6" s="21">
        <f t="shared" si="7"/>
        <v>1864.29</v>
      </c>
      <c r="BN6" s="21">
        <f t="shared" si="7"/>
        <v>1867.86</v>
      </c>
      <c r="BO6" s="21">
        <f t="shared" si="7"/>
        <v>1786.64</v>
      </c>
      <c r="BP6" s="20" t="str">
        <f>IF(BP7="","",IF(BP7="-","【-】","【"&amp;SUBSTITUTE(TEXT(BP7,"#,##0.00"),"-","△")&amp;"】"))</f>
        <v>【974.72】</v>
      </c>
      <c r="BQ6" s="21">
        <f>IF(BQ7="",NA(),BQ7)</f>
        <v>69.69</v>
      </c>
      <c r="BR6" s="21">
        <f t="shared" ref="BR6:BZ6" si="8">IF(BR7="",NA(),BR7)</f>
        <v>43.98</v>
      </c>
      <c r="BS6" s="21">
        <f t="shared" si="8"/>
        <v>51.63</v>
      </c>
      <c r="BT6" s="21">
        <f t="shared" si="8"/>
        <v>70.819999999999993</v>
      </c>
      <c r="BU6" s="21">
        <f t="shared" si="8"/>
        <v>68.400000000000006</v>
      </c>
      <c r="BV6" s="21">
        <f t="shared" si="8"/>
        <v>46.77</v>
      </c>
      <c r="BW6" s="21">
        <f t="shared" si="8"/>
        <v>45.78</v>
      </c>
      <c r="BX6" s="21">
        <f t="shared" si="8"/>
        <v>51.32</v>
      </c>
      <c r="BY6" s="21">
        <f t="shared" si="8"/>
        <v>46.93</v>
      </c>
      <c r="BZ6" s="21">
        <f t="shared" si="8"/>
        <v>46.93</v>
      </c>
      <c r="CA6" s="20" t="str">
        <f>IF(CA7="","",IF(CA7="-","【-】","【"&amp;SUBSTITUTE(TEXT(CA7,"#,##0.00"),"-","△")&amp;"】"))</f>
        <v>【44.22】</v>
      </c>
      <c r="CB6" s="21">
        <f>IF(CB7="",NA(),CB7)</f>
        <v>251.78</v>
      </c>
      <c r="CC6" s="21">
        <f t="shared" ref="CC6:CK6" si="9">IF(CC7="",NA(),CC7)</f>
        <v>393.5</v>
      </c>
      <c r="CD6" s="21">
        <f t="shared" si="9"/>
        <v>338.52</v>
      </c>
      <c r="CE6" s="21">
        <f t="shared" si="9"/>
        <v>261.27</v>
      </c>
      <c r="CF6" s="21">
        <f t="shared" si="9"/>
        <v>280.56</v>
      </c>
      <c r="CG6" s="21">
        <f t="shared" si="9"/>
        <v>348.75</v>
      </c>
      <c r="CH6" s="21">
        <f t="shared" si="9"/>
        <v>367.7</v>
      </c>
      <c r="CI6" s="21">
        <f t="shared" si="9"/>
        <v>329.91</v>
      </c>
      <c r="CJ6" s="21">
        <f t="shared" si="9"/>
        <v>346.96</v>
      </c>
      <c r="CK6" s="21">
        <f t="shared" si="9"/>
        <v>345.6</v>
      </c>
      <c r="CL6" s="20" t="str">
        <f>IF(CL7="","",IF(CL7="-","【-】","【"&amp;SUBSTITUTE(TEXT(CL7,"#,##0.00"),"-","△")&amp;"】"))</f>
        <v>【392.85】</v>
      </c>
      <c r="CM6" s="21">
        <f>IF(CM7="",NA(),CM7)</f>
        <v>34.36</v>
      </c>
      <c r="CN6" s="21">
        <f t="shared" ref="CN6:CV6" si="10">IF(CN7="",NA(),CN7)</f>
        <v>33.92</v>
      </c>
      <c r="CO6" s="21">
        <f t="shared" si="10"/>
        <v>33.92</v>
      </c>
      <c r="CP6" s="21">
        <f t="shared" si="10"/>
        <v>32.75</v>
      </c>
      <c r="CQ6" s="21">
        <f t="shared" si="10"/>
        <v>31.87</v>
      </c>
      <c r="CR6" s="21">
        <f t="shared" si="10"/>
        <v>29.8</v>
      </c>
      <c r="CS6" s="21">
        <f t="shared" si="10"/>
        <v>29.43</v>
      </c>
      <c r="CT6" s="21">
        <f t="shared" si="10"/>
        <v>26.7</v>
      </c>
      <c r="CU6" s="21">
        <f t="shared" si="10"/>
        <v>29.12</v>
      </c>
      <c r="CV6" s="21">
        <f t="shared" si="10"/>
        <v>29.1</v>
      </c>
      <c r="CW6" s="20" t="str">
        <f>IF(CW7="","",IF(CW7="-","【-】","【"&amp;SUBSTITUTE(TEXT(CW7,"#,##0.00"),"-","△")&amp;"】"))</f>
        <v>【32.23】</v>
      </c>
      <c r="CX6" s="21">
        <f>IF(CX7="",NA(),CX7)</f>
        <v>57.94</v>
      </c>
      <c r="CY6" s="21">
        <f t="shared" ref="CY6:DG6" si="11">IF(CY7="",NA(),CY7)</f>
        <v>58.89</v>
      </c>
      <c r="CZ6" s="21">
        <f t="shared" si="11"/>
        <v>61.09</v>
      </c>
      <c r="DA6" s="21">
        <f t="shared" si="11"/>
        <v>60.97</v>
      </c>
      <c r="DB6" s="21">
        <f t="shared" si="11"/>
        <v>61.96</v>
      </c>
      <c r="DC6" s="21">
        <f t="shared" si="11"/>
        <v>66.95</v>
      </c>
      <c r="DD6" s="21">
        <f t="shared" si="11"/>
        <v>66.33</v>
      </c>
      <c r="DE6" s="21">
        <f t="shared" si="11"/>
        <v>66.459999999999994</v>
      </c>
      <c r="DF6" s="21">
        <f t="shared" si="11"/>
        <v>64.42</v>
      </c>
      <c r="DG6" s="21">
        <f t="shared" si="11"/>
        <v>63.84</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1">
        <f t="shared" ref="EF6:EN6" si="14">IF(EF7="",NA(),EF7)</f>
        <v>1.1200000000000001</v>
      </c>
      <c r="EG6" s="21">
        <f t="shared" si="14"/>
        <v>0.28999999999999998</v>
      </c>
      <c r="EH6" s="20">
        <f t="shared" si="14"/>
        <v>0</v>
      </c>
      <c r="EI6" s="20">
        <f t="shared" si="14"/>
        <v>0</v>
      </c>
      <c r="EJ6" s="20">
        <f t="shared" si="14"/>
        <v>0</v>
      </c>
      <c r="EK6" s="21">
        <f t="shared" si="14"/>
        <v>0.26</v>
      </c>
      <c r="EL6" s="21">
        <f t="shared" si="14"/>
        <v>0.04</v>
      </c>
      <c r="EM6" s="20">
        <f t="shared" si="14"/>
        <v>0</v>
      </c>
      <c r="EN6" s="20">
        <f t="shared" si="14"/>
        <v>0</v>
      </c>
      <c r="EO6" s="20" t="str">
        <f>IF(EO7="","",IF(EO7="-","【-】","【"&amp;SUBSTITUTE(TEXT(EO7,"#,##0.00"),"-","△")&amp;"】"))</f>
        <v>【0.01】</v>
      </c>
    </row>
    <row r="7" spans="1:145" s="22" customFormat="1" x14ac:dyDescent="0.2">
      <c r="A7" s="14"/>
      <c r="B7" s="23">
        <v>2021</v>
      </c>
      <c r="C7" s="23">
        <v>302066</v>
      </c>
      <c r="D7" s="23">
        <v>47</v>
      </c>
      <c r="E7" s="23">
        <v>17</v>
      </c>
      <c r="F7" s="23">
        <v>6</v>
      </c>
      <c r="G7" s="23">
        <v>0</v>
      </c>
      <c r="H7" s="23" t="s">
        <v>98</v>
      </c>
      <c r="I7" s="23" t="s">
        <v>99</v>
      </c>
      <c r="J7" s="23" t="s">
        <v>100</v>
      </c>
      <c r="K7" s="23" t="s">
        <v>101</v>
      </c>
      <c r="L7" s="23" t="s">
        <v>102</v>
      </c>
      <c r="M7" s="23" t="s">
        <v>103</v>
      </c>
      <c r="N7" s="24" t="s">
        <v>104</v>
      </c>
      <c r="O7" s="24" t="s">
        <v>105</v>
      </c>
      <c r="P7" s="24">
        <v>2.65</v>
      </c>
      <c r="Q7" s="24">
        <v>100</v>
      </c>
      <c r="R7" s="24">
        <v>3850</v>
      </c>
      <c r="S7" s="24">
        <v>70880</v>
      </c>
      <c r="T7" s="24">
        <v>1026.9100000000001</v>
      </c>
      <c r="U7" s="24">
        <v>69.02</v>
      </c>
      <c r="V7" s="24">
        <v>1864</v>
      </c>
      <c r="W7" s="24">
        <v>1.01</v>
      </c>
      <c r="X7" s="24">
        <v>1845.54</v>
      </c>
      <c r="Y7" s="24">
        <v>100.08</v>
      </c>
      <c r="Z7" s="24">
        <v>99.41</v>
      </c>
      <c r="AA7" s="24">
        <v>100.65</v>
      </c>
      <c r="AB7" s="24">
        <v>100</v>
      </c>
      <c r="AC7" s="24">
        <v>100.08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1491.92</v>
      </c>
      <c r="BL7" s="24">
        <v>1756.26</v>
      </c>
      <c r="BM7" s="24">
        <v>1864.29</v>
      </c>
      <c r="BN7" s="24">
        <v>1867.86</v>
      </c>
      <c r="BO7" s="24">
        <v>1786.64</v>
      </c>
      <c r="BP7" s="24">
        <v>974.72</v>
      </c>
      <c r="BQ7" s="24">
        <v>69.69</v>
      </c>
      <c r="BR7" s="24">
        <v>43.98</v>
      </c>
      <c r="BS7" s="24">
        <v>51.63</v>
      </c>
      <c r="BT7" s="24">
        <v>70.819999999999993</v>
      </c>
      <c r="BU7" s="24">
        <v>68.400000000000006</v>
      </c>
      <c r="BV7" s="24">
        <v>46.77</v>
      </c>
      <c r="BW7" s="24">
        <v>45.78</v>
      </c>
      <c r="BX7" s="24">
        <v>51.32</v>
      </c>
      <c r="BY7" s="24">
        <v>46.93</v>
      </c>
      <c r="BZ7" s="24">
        <v>46.93</v>
      </c>
      <c r="CA7" s="24">
        <v>44.22</v>
      </c>
      <c r="CB7" s="24">
        <v>251.78</v>
      </c>
      <c r="CC7" s="24">
        <v>393.5</v>
      </c>
      <c r="CD7" s="24">
        <v>338.52</v>
      </c>
      <c r="CE7" s="24">
        <v>261.27</v>
      </c>
      <c r="CF7" s="24">
        <v>280.56</v>
      </c>
      <c r="CG7" s="24">
        <v>348.75</v>
      </c>
      <c r="CH7" s="24">
        <v>367.7</v>
      </c>
      <c r="CI7" s="24">
        <v>329.91</v>
      </c>
      <c r="CJ7" s="24">
        <v>346.96</v>
      </c>
      <c r="CK7" s="24">
        <v>345.6</v>
      </c>
      <c r="CL7" s="24">
        <v>392.85</v>
      </c>
      <c r="CM7" s="24">
        <v>34.36</v>
      </c>
      <c r="CN7" s="24">
        <v>33.92</v>
      </c>
      <c r="CO7" s="24">
        <v>33.92</v>
      </c>
      <c r="CP7" s="24">
        <v>32.75</v>
      </c>
      <c r="CQ7" s="24">
        <v>31.87</v>
      </c>
      <c r="CR7" s="24">
        <v>29.8</v>
      </c>
      <c r="CS7" s="24">
        <v>29.43</v>
      </c>
      <c r="CT7" s="24">
        <v>26.7</v>
      </c>
      <c r="CU7" s="24">
        <v>29.12</v>
      </c>
      <c r="CV7" s="24">
        <v>29.1</v>
      </c>
      <c r="CW7" s="24">
        <v>32.229999999999997</v>
      </c>
      <c r="CX7" s="24">
        <v>57.94</v>
      </c>
      <c r="CY7" s="24">
        <v>58.89</v>
      </c>
      <c r="CZ7" s="24">
        <v>61.09</v>
      </c>
      <c r="DA7" s="24">
        <v>60.97</v>
      </c>
      <c r="DB7" s="24">
        <v>61.96</v>
      </c>
      <c r="DC7" s="24">
        <v>66.95</v>
      </c>
      <c r="DD7" s="24">
        <v>66.33</v>
      </c>
      <c r="DE7" s="24">
        <v>66.459999999999994</v>
      </c>
      <c r="DF7" s="24">
        <v>64.42</v>
      </c>
      <c r="DG7" s="24">
        <v>63.84</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1.1200000000000001</v>
      </c>
      <c r="EG7" s="24">
        <v>0.28999999999999998</v>
      </c>
      <c r="EH7" s="24">
        <v>0</v>
      </c>
      <c r="EI7" s="24">
        <v>0</v>
      </c>
      <c r="EJ7" s="24">
        <v>0</v>
      </c>
      <c r="EK7" s="24">
        <v>0.26</v>
      </c>
      <c r="EL7" s="24">
        <v>0.04</v>
      </c>
      <c r="EM7" s="24">
        <v>0</v>
      </c>
      <c r="EN7" s="24">
        <v>0</v>
      </c>
      <c r="EO7" s="24">
        <v>0.01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2023-01-31T14:00:20Z</cp:lastPrinted>
  <dcterms:created xsi:type="dcterms:W3CDTF">2022-12-01T02:03:09Z</dcterms:created>
  <dcterms:modified xsi:type="dcterms:W3CDTF">2023-01-31T14:00:20Z</dcterms:modified>
  <cp:category/>
</cp:coreProperties>
</file>