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40800財政課\財政係\調査\公営企業\公営企業経営比較分析\2023.01.06＜和歌山県大容量ファイルシステム＞ダウンロードキーワード 【【R5.2.3〆切】公営企業に係る経営比較分析表の分析等について（依頼）】\"/>
    </mc:Choice>
  </mc:AlternateContent>
  <xr:revisionPtr revIDLastSave="0" documentId="8_{DC7DAF29-9DFF-418B-BA7B-EE829881021A}" xr6:coauthVersionLast="36" xr6:coauthVersionMax="36" xr10:uidLastSave="{00000000-0000-0000-0000-000000000000}"/>
  <workbookProtection workbookAlgorithmName="SHA-512" workbookHashValue="9ud/aO/20TEZQRSXyuxVvNNWUO/dh03ODO1tyWdfABChgFkM7yLC0jKtxKG2o/lPOHjFthrB4PsFHD5Iqm0ZjQ==" workbookSaltValue="pb7vb1WxPS1WaQjDfBtwW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<sst xmlns="http://schemas.openxmlformats.org/spreadsheetml/2006/main" count="228" uniqueCount="113">
  <si>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</si>
  <si>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</si>
  <si>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</si>
  <si>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</si>
  <si>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</si>
  <si>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</si>
  <si>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</si>
  <si>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</si>
  <si>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</si>
  <si>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</si>
  <si>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</si>
  <si>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</si>
  <si>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</si>
  <si>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</si>
  <si>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</si>
  <si>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</si>
  <si>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</si>
  <si>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</si>
  <si>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</si>
  <si>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</si>
  <si>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</si>
  <si>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</si>
  <si>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</si>
  <si>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</si>
  <si>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</si>
  <si>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</si>
  <si>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</si>
  <si>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</si>
  <si>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</si>
  <si>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</si>
  <si>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</si>
  <si>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</si>
  <si>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</si>
  <si>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</si>
  <si>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</si>
  <si>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</si>
  <si>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</si>
  <si>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</si>
  <si>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</si>
  <si>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</si>
  <si>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</si>
  <si>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</si>
  <si>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</si>
  <si>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</si>
  <si>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</si>
  <si>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</si>
  <si>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</si>
  <si>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</si>
  <si>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</si>
  <si>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</si>
  <si>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</si>
  <si>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</si>
  <si>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</si>
  <si>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</si>
  <si>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</si>
  <si>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</si>
  <si>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</si>
  <si>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</si>
  <si>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</si>
  <si>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</si>
  <si>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</si>
  <si>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</si>
  <si>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</si>
  <si>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</si>
  <si>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</si>
  <si>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</si>
  <si>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</si>
  <si>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</si>
  <si>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</si>
  <si>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</si>
  <si>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</si>
  <si>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</si>
  <si>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</si>
  <si>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</si>
  <si>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</si>
  <si>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</si>
  <si>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</si>
  <si>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</si>
  <si>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</si>
  <si>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</si>
  <si>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</si>
  <si>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</si>
  <si>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</si>
  <si>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</si>
  <si>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</si>
  <si>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</si>
  <si>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</si>
  <si>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</si>
  <si>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</si>
  <si>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</si>
  <si>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</si>
  <si>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</si>
  <si>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</si>
  <si>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</si>
  <si>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</si>
  <si>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</si>
  <si>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</si>
  <si>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</si>
  <si>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</si>
  <si>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</si>
  <si>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</si>
  <si>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</si>
  <si>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</si>
  <si>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</si>
  <si>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</si>
  <si>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</si>
  <si>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</si>
  <si>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</si>
  <si>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</si>
  <si>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</si>
  <si>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有形固定資産減価償却率及び管路経年化率は、平成30年4月の簡易水道事業との統合により数値は改善していましたが、その後再び上昇傾向となっています。
　管路更新率は、年度によりばらつきがあり、平均値と比べて同水準のものや低いものがあり、管路更新の傾向としては低い状況となっています。</t>
    </r>
    <r>
      <rPr>
        <sz val="11"/>
        <color rgb="FFFF0000"/>
        <rFont val="ＭＳ ゴシック"/>
        <family val="3"/>
        <charset val="128"/>
      </rPr>
      <t xml:space="preserve">
</t>
    </r>
    <r>
      <rPr>
        <sz val="11"/>
        <rFont val="ＭＳ ゴシック"/>
        <family val="3"/>
        <charset val="128"/>
      </rPr>
      <t>　上記のことから、老朽化の状況については、引き続き管路更新率の改善が必要であります。</t>
    </r>
    <r>
      <rPr>
        <sz val="11"/>
        <color rgb="FFFF0000"/>
        <rFont val="ＭＳ ゴシック"/>
        <family val="3"/>
        <charset val="128"/>
      </rPr>
      <t xml:space="preserve">
</t>
    </r>
    <rPh sb="12" eb="13">
      <t>オヨ</t>
    </rPh>
    <rPh sb="58" eb="59">
      <t>ゴ</t>
    </rPh>
    <rPh sb="59" eb="60">
      <t>フタタ</t>
    </rPh>
    <rPh sb="61" eb="63">
      <t>ジョウショウ</t>
    </rPh>
    <rPh sb="63" eb="65">
      <t>ケイコウ</t>
    </rPh>
    <rPh sb="99" eb="100">
      <t>クラ</t>
    </rPh>
    <rPh sb="103" eb="105">
      <t>スイジュン</t>
    </rPh>
    <rPh sb="122" eb="124">
      <t>ケイコウ</t>
    </rPh>
    <rPh sb="130" eb="132">
      <t>ジョウキョウ</t>
    </rPh>
    <rPh sb="162" eb="163">
      <t>ヒ</t>
    </rPh>
    <rPh sb="164" eb="165">
      <t>ツヅ</t>
    </rPh>
    <rPh sb="170" eb="171">
      <t>リツ</t>
    </rPh>
    <rPh sb="172" eb="174">
      <t>カイゼン</t>
    </rPh>
    <rPh sb="175" eb="177">
      <t>ヒツヨウ</t>
    </rPh>
    <phoneticPr fontId="4"/>
  </si>
  <si>
    <t>　経常収支比率は、100％を超える状況が続いているとともに平均値より高い数値となり、給水収益が減少傾向にあるものの、維持管理費や支払利息等の費用を十分賄える状態が続いています。
　また、累積欠損金は発生していません。
　流動比率は、100％を大きく上回っており、平均値と比べても依然として高い傾向が続いており、支払能力が高い状態を維持しています。
　企業債残高対給水収益比率は、平成30年４月の簡易水道事業との統合により、簡易水道事業債未償還残高を引き継いだことに伴い大幅に増加しましたが、平均値より低くなっています。
　料金回収率は、前年度より改善し、平均値より高く100％を超える状況が続いており、給水に係る費用が、十分給水収益で賄えている状況です。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施設利用率は、平均値より高く、施設の利用は高い状況が続いています。
　有収率は、減少傾向に転じており、平均値より低い状況であることから、効率性を高めるため、原因と考えられる漏水箇所の発見修理や計画的な老朽管の更新に取り組む必要があります。
　上記のことから、経営の健全性については、健全な経営状況が維持されていますが、効率性については、有収率の改善が必要であります。</t>
    <rPh sb="49" eb="51">
      <t>ケイコウ</t>
    </rPh>
    <rPh sb="139" eb="141">
      <t>イゼン</t>
    </rPh>
    <rPh sb="146" eb="148">
      <t>ケイコウ</t>
    </rPh>
    <rPh sb="149" eb="150">
      <t>ツヅ</t>
    </rPh>
    <rPh sb="189" eb="191">
      <t>ヘイセイ</t>
    </rPh>
    <rPh sb="193" eb="194">
      <t>ネン</t>
    </rPh>
    <rPh sb="195" eb="196">
      <t>ガツ</t>
    </rPh>
    <rPh sb="197" eb="199">
      <t>カンイ</t>
    </rPh>
    <rPh sb="199" eb="201">
      <t>スイドウ</t>
    </rPh>
    <rPh sb="201" eb="203">
      <t>ジギョウ</t>
    </rPh>
    <rPh sb="205" eb="207">
      <t>トウゴウ</t>
    </rPh>
    <rPh sb="211" eb="213">
      <t>カンイ</t>
    </rPh>
    <rPh sb="213" eb="215">
      <t>スイドウ</t>
    </rPh>
    <rPh sb="215" eb="217">
      <t>ジギョウ</t>
    </rPh>
    <rPh sb="217" eb="218">
      <t>サイ</t>
    </rPh>
    <rPh sb="224" eb="225">
      <t>ヒ</t>
    </rPh>
    <rPh sb="226" eb="227">
      <t>ツ</t>
    </rPh>
    <rPh sb="232" eb="233">
      <t>トモナ</t>
    </rPh>
    <rPh sb="234" eb="236">
      <t>オオハバ</t>
    </rPh>
    <rPh sb="237" eb="239">
      <t>ゾウカ</t>
    </rPh>
    <rPh sb="245" eb="248">
      <t>ヘイキンチ</t>
    </rPh>
    <rPh sb="250" eb="251">
      <t>ヒク</t>
    </rPh>
    <rPh sb="412" eb="413">
      <t>タカ</t>
    </rPh>
    <rPh sb="414" eb="416">
      <t>ジョウキョウ</t>
    </rPh>
    <rPh sb="437" eb="438">
      <t>テン</t>
    </rPh>
    <rPh sb="443" eb="446">
      <t>ヘイキンチ</t>
    </rPh>
    <rPh sb="448" eb="449">
      <t>ヒク</t>
    </rPh>
    <rPh sb="450" eb="452">
      <t>ジョウキョウ</t>
    </rPh>
    <rPh sb="487" eb="490">
      <t>ケイカクテキ</t>
    </rPh>
    <rPh sb="503" eb="505">
      <t>ヒツヨウ</t>
    </rPh>
    <rPh sb="550" eb="551">
      <t>ヒ</t>
    </rPh>
    <rPh sb="551" eb="554">
      <t>コウリツセイ</t>
    </rPh>
    <rPh sb="560" eb="562">
      <t>ユウシュウ</t>
    </rPh>
    <rPh sb="562" eb="563">
      <t>リツ</t>
    </rPh>
    <rPh sb="564" eb="566">
      <t>カイゼン</t>
    </rPh>
    <rPh sb="567" eb="569">
      <t>ヒツヨウ</t>
    </rPh>
    <phoneticPr fontId="4"/>
  </si>
  <si>
    <t>　平成30年４月に簡易水道事業と統合したことにより、給水区域面積が広大となり、業務量や決算規模が大幅に増加しています。
　給水人口の減少や節水型機器の普及等から水道料金収入が減少傾向にあり、厳しい経営環境となっています。また、管路更新率の改善が課題であり、さらには、今後発生が想定される南海トラフ巨大地震等に係る津波・浸水対策も必要となります。そのことが経営に与える影響を踏まえ、計画的かつ効率的な資本投入による管路等各施設の更新に取り組むとともに、経営の健全性を維持しながら、安全で安定した水の供給に努めてまいります。</t>
    <rPh sb="1" eb="3">
      <t>ヘイセイ</t>
    </rPh>
    <rPh sb="5" eb="6">
      <t>ネン</t>
    </rPh>
    <rPh sb="7" eb="8">
      <t>ガツ</t>
    </rPh>
    <rPh sb="9" eb="11">
      <t>カンイ</t>
    </rPh>
    <rPh sb="11" eb="13">
      <t>スイドウ</t>
    </rPh>
    <rPh sb="13" eb="15">
      <t>ジギョウ</t>
    </rPh>
    <rPh sb="16" eb="18">
      <t>トウゴウ</t>
    </rPh>
    <rPh sb="26" eb="28">
      <t>キュウスイ</t>
    </rPh>
    <rPh sb="28" eb="30">
      <t>クイキ</t>
    </rPh>
    <rPh sb="30" eb="32">
      <t>メンセキ</t>
    </rPh>
    <rPh sb="33" eb="35">
      <t>コウダイ</t>
    </rPh>
    <rPh sb="39" eb="41">
      <t>ギョウム</t>
    </rPh>
    <rPh sb="41" eb="42">
      <t>リョウ</t>
    </rPh>
    <rPh sb="43" eb="45">
      <t>ケッサン</t>
    </rPh>
    <rPh sb="45" eb="47">
      <t>キボ</t>
    </rPh>
    <rPh sb="48" eb="50">
      <t>オオハバ</t>
    </rPh>
    <rPh sb="51" eb="53">
      <t>ゾウカ</t>
    </rPh>
    <rPh sb="89" eb="91">
      <t>ケイコウ</t>
    </rPh>
    <rPh sb="113" eb="115">
      <t>カンロ</t>
    </rPh>
    <rPh sb="115" eb="117">
      <t>コウシン</t>
    </rPh>
    <rPh sb="117" eb="118">
      <t>リツ</t>
    </rPh>
    <rPh sb="133" eb="135">
      <t>コンゴ</t>
    </rPh>
    <rPh sb="135" eb="137">
      <t>ハッセイ</t>
    </rPh>
    <rPh sb="138" eb="140">
      <t>ソウテイ</t>
    </rPh>
    <rPh sb="143" eb="145">
      <t>ナンカイ</t>
    </rPh>
    <rPh sb="148" eb="152">
      <t>キョダイジシン</t>
    </rPh>
    <rPh sb="152" eb="153">
      <t>トウ</t>
    </rPh>
    <rPh sb="154" eb="155">
      <t>カカ</t>
    </rPh>
    <rPh sb="156" eb="158">
      <t>ツナミ</t>
    </rPh>
    <rPh sb="159" eb="161">
      <t>シンスイ</t>
    </rPh>
    <rPh sb="161" eb="163">
      <t>タイサク</t>
    </rPh>
    <rPh sb="164" eb="166">
      <t>ヒツヨウ</t>
    </rPh>
    <rPh sb="206" eb="208">
      <t>カンロ</t>
    </rPh>
    <rPh sb="208" eb="20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</si>
</sst>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0.31</c:v>
                </c:pt>
                <c:pt idx="2">
                  <c:v>0.46</c:v>
                </c:pt>
                <c:pt idx="3">
                  <c:v>0.28999999999999998</c:v>
                </c:pt>
                <c:pt idx="4">
                  <c:v>0.36</c:v>
                </c:pt>
              </c:numCache>
            </c:numRef>
          </c:val>
          <c:extLst>
            <c:ext xmlns:c16="http://schemas.microsoft.com/office/drawing/2014/chart" uri="{C3380CC4-5D6E-409C-BE32-E72D297353CC}">
              <c16:uniqueId val="{00000000-20E2-4FF8-87F6-B25B6604B0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20E2-4FF8-87F6-B25B6604B0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69.489999999999995</c:v>
                </c:pt>
                <c:pt idx="1">
                  <c:v>68.13</c:v>
                </c:pt>
                <c:pt idx="2">
                  <c:v>66.13</c:v>
                </c:pt>
                <c:pt idx="3">
                  <c:v>66.48</c:v>
                </c:pt>
                <c:pt idx="4">
                  <c:v>87.92</c:v>
                </c:pt>
              </c:numCache>
            </c:numRef>
          </c:val>
          <c:extLst>
            <c:ext xmlns:c16="http://schemas.microsoft.com/office/drawing/2014/chart" uri="{C3380CC4-5D6E-409C-BE32-E72D297353CC}">
              <c16:uniqueId val="{00000000-C782-4F2F-A533-B47844439A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C782-4F2F-A533-B47844439A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86.68</c:v>
                </c:pt>
                <c:pt idx="1">
                  <c:v>86.26</c:v>
                </c:pt>
                <c:pt idx="2">
                  <c:v>87.3</c:v>
                </c:pt>
                <c:pt idx="3">
                  <c:v>86.07</c:v>
                </c:pt>
                <c:pt idx="4">
                  <c:v>84.28</c:v>
                </c:pt>
              </c:numCache>
            </c:numRef>
          </c:val>
          <c:extLst>
            <c:ext xmlns:c16="http://schemas.microsoft.com/office/drawing/2014/chart" uri="{C3380CC4-5D6E-409C-BE32-E72D297353CC}">
              <c16:uniqueId val="{00000000-910C-4A23-B093-035BCEE6A4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10C-4A23-B093-035BCEE6A4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118.86</c:v>
                </c:pt>
                <c:pt idx="1">
                  <c:v>116.77</c:v>
                </c:pt>
                <c:pt idx="2">
                  <c:v>114.53</c:v>
                </c:pt>
                <c:pt idx="3">
                  <c:v>115.85</c:v>
                </c:pt>
                <c:pt idx="4">
                  <c:v>120.06</c:v>
                </c:pt>
              </c:numCache>
            </c:numRef>
          </c:val>
          <c:extLst>
            <c:ext xmlns:c16="http://schemas.microsoft.com/office/drawing/2014/chart" uri="{C3380CC4-5D6E-409C-BE32-E72D297353CC}">
              <c16:uniqueId val="{00000000-3B25-4359-A3D2-03CDFA8EC8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B25-4359-A3D2-03CDFA8EC8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48.84</c:v>
                </c:pt>
                <c:pt idx="1">
                  <c:v>37.159999999999997</c:v>
                </c:pt>
                <c:pt idx="2">
                  <c:v>39.090000000000003</c:v>
                </c:pt>
                <c:pt idx="3">
                  <c:v>41.12</c:v>
                </c:pt>
                <c:pt idx="4">
                  <c:v>43.07</c:v>
                </c:pt>
              </c:numCache>
            </c:numRef>
          </c:val>
          <c:extLst>
            <c:ext xmlns:c16="http://schemas.microsoft.com/office/drawing/2014/chart" uri="{C3380CC4-5D6E-409C-BE32-E72D297353CC}">
              <c16:uniqueId val="{00000000-5C74-49A7-B08E-6AD525FE46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5C74-49A7-B08E-6AD525FE46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17.760000000000002</c:v>
                </c:pt>
                <c:pt idx="1">
                  <c:v>13.5</c:v>
                </c:pt>
                <c:pt idx="2">
                  <c:v>15.87</c:v>
                </c:pt>
                <c:pt idx="3">
                  <c:v>17.32</c:v>
                </c:pt>
                <c:pt idx="4">
                  <c:v>18.54</c:v>
                </c:pt>
              </c:numCache>
            </c:numRef>
          </c:val>
          <c:extLst>
            <c:ext xmlns:c16="http://schemas.microsoft.com/office/drawing/2014/chart" uri="{C3380CC4-5D6E-409C-BE32-E72D297353CC}">
              <c16:uniqueId val="{00000000-A558-409E-933E-A3E3CAC312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558-409E-933E-A3E3CAC312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1F-40E1-8592-3B1D469FFC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61F-40E1-8592-3B1D469FFC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1139</c:v>
                </c:pt>
                <c:pt idx="1">
                  <c:v>558.4</c:v>
                </c:pt>
                <c:pt idx="2">
                  <c:v>466.22</c:v>
                </c:pt>
                <c:pt idx="3">
                  <c:v>518.65</c:v>
                </c:pt>
                <c:pt idx="4">
                  <c:v>524.83000000000004</c:v>
                </c:pt>
              </c:numCache>
            </c:numRef>
          </c:val>
          <c:extLst>
            <c:ext xmlns:c16="http://schemas.microsoft.com/office/drawing/2014/chart" uri="{C3380CC4-5D6E-409C-BE32-E72D297353CC}">
              <c16:uniqueId val="{00000000-76B4-4B9F-8997-1822EE7691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6B4-4B9F-8997-1822EE7691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10.83</c:v>
                </c:pt>
                <c:pt idx="1">
                  <c:v>311.86</c:v>
                </c:pt>
                <c:pt idx="2">
                  <c:v>297.54000000000002</c:v>
                </c:pt>
                <c:pt idx="3">
                  <c:v>295.54000000000002</c:v>
                </c:pt>
                <c:pt idx="4">
                  <c:v>289.92</c:v>
                </c:pt>
              </c:numCache>
            </c:numRef>
          </c:val>
          <c:extLst>
            <c:ext xmlns:c16="http://schemas.microsoft.com/office/drawing/2014/chart" uri="{C3380CC4-5D6E-409C-BE32-E72D297353CC}">
              <c16:uniqueId val="{00000000-BDCE-4637-AA51-8112A8C1C7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BDCE-4637-AA51-8112A8C1C7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118.38</c:v>
                </c:pt>
                <c:pt idx="1">
                  <c:v>110.79</c:v>
                </c:pt>
                <c:pt idx="2">
                  <c:v>113.28</c:v>
                </c:pt>
                <c:pt idx="3">
                  <c:v>113.34</c:v>
                </c:pt>
                <c:pt idx="4">
                  <c:v>119.27</c:v>
                </c:pt>
              </c:numCache>
            </c:numRef>
          </c:val>
          <c:extLst>
            <c:ext xmlns:c16="http://schemas.microsoft.com/office/drawing/2014/chart" uri="{C3380CC4-5D6E-409C-BE32-E72D297353CC}">
              <c16:uniqueId val="{00000000-926F-42C0-BACF-BE473A20C2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26F-42C0-BACF-BE473A20C2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128.97</c:v>
                </c:pt>
                <c:pt idx="1">
                  <c:v>138.96</c:v>
                </c:pt>
                <c:pt idx="2">
                  <c:v>136.24</c:v>
                </c:pt>
                <c:pt idx="3">
                  <c:v>134.72</c:v>
                </c:pt>
                <c:pt idx="4">
                  <c:v>128.72999999999999</c:v>
                </c:pt>
              </c:numCache>
            </c:numRef>
          </c:val>
          <c:extLst>
            <c:ext xmlns:c16="http://schemas.microsoft.com/office/drawing/2014/chart" uri="{C3380CC4-5D6E-409C-BE32-E72D297353CC}">
              <c16:uniqueId val="{00000000-C4F8-4E82-BC22-AE8F2C0381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4F8-4E82-BC22-AE8F2C0381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7" zoomScale="70" zoomScaleNormal="70" workbookViewId="0">
      <selection activeCell="AL58" sqref="AL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和歌山県　田辺市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70"/>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70880</v>
      </c>
      <c r="AM8" s="69"/>
      <c r="AN8" s="69"/>
      <c r="AO8" s="69"/>
      <c r="AP8" s="69"/>
      <c r="AQ8" s="69"/>
      <c r="AR8" s="69"/>
      <c r="AS8" s="69"/>
      <c r="AT8" s="37">
        <f>データ!$S$6</f>
        <v>1026.9100000000001</v>
      </c>
      <c r="AU8" s="38"/>
      <c r="AV8" s="38"/>
      <c r="AW8" s="38"/>
      <c r="AX8" s="38"/>
      <c r="AY8" s="38"/>
      <c r="AZ8" s="38"/>
      <c r="BA8" s="38"/>
      <c r="BB8" s="58">
        <f>データ!$T$6</f>
        <v>69.02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6" t="s">
        <v>12</v>
      </c>
      <c r="C9" s="47"/>
      <c r="D9" s="47"/>
      <c r="E9" s="47"/>
      <c r="F9" s="47"/>
      <c r="G9" s="47"/>
      <c r="H9" s="47"/>
      <c r="I9" s="46" t="s">
        <v>13</v>
      </c>
      <c r="J9" s="47"/>
      <c r="K9" s="47"/>
      <c r="L9" s="47"/>
      <c r="M9" s="47"/>
      <c r="N9" s="47"/>
      <c r="O9" s="70"/>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7" t="str">
        <f>データ!$N$6</f>
        <v>-</v>
      </c>
      <c r="C10" s="38"/>
      <c r="D10" s="38"/>
      <c r="E10" s="38"/>
      <c r="F10" s="38"/>
      <c r="G10" s="38"/>
      <c r="H10" s="38"/>
      <c r="I10" s="37">
        <f>データ!$O$6</f>
        <v>77.5</v>
      </c>
      <c r="J10" s="38"/>
      <c r="K10" s="38"/>
      <c r="L10" s="38"/>
      <c r="M10" s="38"/>
      <c r="N10" s="38"/>
      <c r="O10" s="68"/>
      <c r="P10" s="58">
        <f>データ!$P$6</f>
        <v>95.26</v>
      </c>
      <c r="Q10" s="58"/>
      <c r="R10" s="58"/>
      <c r="S10" s="58"/>
      <c r="T10" s="58"/>
      <c r="U10" s="58"/>
      <c r="V10" s="58"/>
      <c r="W10" s="69">
        <f>データ!$Q$6</f>
        <v>2200</v>
      </c>
      <c r="X10" s="69"/>
      <c r="Y10" s="69"/>
      <c r="Z10" s="69"/>
      <c r="AA10" s="69"/>
      <c r="AB10" s="69"/>
      <c r="AC10" s="69"/>
      <c r="AD10" s="2"/>
      <c r="AE10" s="2"/>
      <c r="AF10" s="2"/>
      <c r="AG10" s="2"/>
      <c r="AH10" s="2"/>
      <c r="AI10" s="2"/>
      <c r="AJ10" s="2"/>
      <c r="AK10" s="2"/>
      <c r="AL10" s="69">
        <f>データ!$U$6</f>
        <v>67074</v>
      </c>
      <c r="AM10" s="69"/>
      <c r="AN10" s="69"/>
      <c r="AO10" s="69"/>
      <c r="AP10" s="69"/>
      <c r="AQ10" s="69"/>
      <c r="AR10" s="69"/>
      <c r="AS10" s="69"/>
      <c r="AT10" s="37">
        <f>データ!$V$6</f>
        <v>99.37</v>
      </c>
      <c r="AU10" s="38"/>
      <c r="AV10" s="38"/>
      <c r="AW10" s="38"/>
      <c r="AX10" s="38"/>
      <c r="AY10" s="38"/>
      <c r="AZ10" s="38"/>
      <c r="BA10" s="38"/>
      <c r="BB10" s="58">
        <f>データ!$W$6</f>
        <v>674.99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VexWsotZ0vXHKtVxMBr2eFkMfl8p+hEse5VjwHLOFTbrQ9PlsIgzCYxdz+NHlspeQxl+hlZc8CIz2d3NPNPtg==" saltValue="N+qidajt7Q3+Mwu9uh0J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302066</v>
      </c>
      <c r="D6" s="20">
        <f t="shared" si="3"/>
        <v>46</v>
      </c>
      <c r="E6" s="20">
        <f t="shared" si="3"/>
        <v>1</v>
      </c>
      <c r="F6" s="20">
        <f t="shared" si="3"/>
        <v>0</v>
      </c>
      <c r="G6" s="20">
        <f t="shared" si="3"/>
        <v>1</v>
      </c>
      <c r="H6" s="20" t="str">
        <f t="shared" si="3"/>
        <v>和歌山県　田辺市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77.5</v>
      </c>
      <c r="P6" s="21">
        <f t="shared" si="3"/>
        <v>95.26</v>
      </c>
      <c r="Q6" s="21">
        <f t="shared" si="3"/>
        <v>2200</v>
      </c>
      <c r="R6" s="21">
        <f t="shared" si="3"/>
        <v>70880</v>
      </c>
      <c r="S6" s="21">
        <f t="shared" si="3"/>
        <v>1026.9100000000001</v>
      </c>
      <c r="T6" s="21">
        <f t="shared" si="3"/>
        <v>69.02</v>
      </c>
      <c r="U6" s="21">
        <f t="shared" si="3"/>
        <v>67074</v>
      </c>
      <c r="V6" s="21">
        <f t="shared" si="3"/>
        <v>99.37</v>
      </c>
      <c r="W6" s="21">
        <f t="shared" si="3"/>
        <v>674.99</v>
      </c>
      <c r="X6" s="22">
        <f>IF(X7="",NA(),X7)</f>
        <v>118.86</v>
      </c>
      <c r="Y6" s="22">
        <f t="shared" ref="Y6:AG6" si="4">IF(Y7="",NA(),Y7)</f>
        <v>116.77</v>
      </c>
      <c r="Z6" s="22">
        <f t="shared" si="4"/>
        <v>114.53</v>
      </c>
      <c r="AA6" s="22">
        <f t="shared" si="4"/>
        <v>115.85</v>
      </c>
      <c r="AB6" s="22">
        <f t="shared" si="4"/>
        <v>120.06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1139</v>
      </c>
      <c r="AU6" s="22">
        <f t="shared" ref="AU6:BC6" si="6">IF(AU7="",NA(),AU7)</f>
        <v>558.4</v>
      </c>
      <c r="AV6" s="22">
        <f t="shared" si="6"/>
        <v>466.22</v>
      </c>
      <c r="AW6" s="22">
        <f t="shared" si="6"/>
        <v>518.65</v>
      </c>
      <c r="AX6" s="22">
        <f t="shared" si="6"/>
        <v>524.83000000000004</v>
      </c>
      <c r="AY6" s="22">
        <f t="shared" si="6"/>
        <v>355.5</v>
      </c>
      <c r="AZ6" s="22">
        <f t="shared" si="6"/>
        <v>349.83</v>
      </c>
      <c r="BA6" s="22">
        <f t="shared" si="6"/>
        <v>360.86</v>
      </c>
      <c r="BB6" s="22">
        <f t="shared" si="6"/>
        <v>350.79</v>
      </c>
      <c r="BC6" s="22">
        <f t="shared" si="6"/>
        <v>354.57</v>
      </c>
      <c r="BD6" s="21" t="str">
        <f>IF(BD7="","",IF(BD7="-","【-】","【"&amp;SUBSTITUTE(TEXT(BD7,"#,##0.00"),"-","△")&amp;"】"))</f>
        <v>【261.51】</v>
      </c>
      <c r="BE6" s="22">
        <f>IF(BE7="",NA(),BE7)</f>
        <v>10.83</v>
      </c>
      <c r="BF6" s="22">
        <f t="shared" ref="BF6:BN6" si="7">IF(BF7="",NA(),BF7)</f>
        <v>311.86</v>
      </c>
      <c r="BG6" s="22">
        <f t="shared" si="7"/>
        <v>297.54000000000002</v>
      </c>
      <c r="BH6" s="22">
        <f t="shared" si="7"/>
        <v>295.54000000000002</v>
      </c>
      <c r="BI6" s="22">
        <f t="shared" si="7"/>
        <v>289.92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118.38</v>
      </c>
      <c r="BQ6" s="22">
        <f t="shared" ref="BQ6:BY6" si="8">IF(BQ7="",NA(),BQ7)</f>
        <v>110.79</v>
      </c>
      <c r="BR6" s="22">
        <f t="shared" si="8"/>
        <v>113.28</v>
      </c>
      <c r="BS6" s="22">
        <f t="shared" si="8"/>
        <v>113.34</v>
      </c>
      <c r="BT6" s="22">
        <f t="shared" si="8"/>
        <v>119.27</v>
      </c>
      <c r="BU6" s="22">
        <f t="shared" si="8"/>
        <v>104.57</v>
      </c>
      <c r="BV6" s="22">
        <f t="shared" si="8"/>
        <v>103.54</v>
      </c>
      <c r="BW6" s="22">
        <f t="shared" si="8"/>
        <v>103.32</v>
      </c>
      <c r="BX6" s="22">
        <f t="shared" si="8"/>
        <v>100.85</v>
      </c>
      <c r="BY6" s="22">
        <f t="shared" si="8"/>
        <v>103.79</v>
      </c>
      <c r="BZ6" s="21" t="str">
        <f>IF(BZ7="","",IF(BZ7="-","【-】","【"&amp;SUBSTITUTE(TEXT(BZ7,"#,##0.00"),"-","△")&amp;"】"))</f>
        <v>【102.35】</v>
      </c>
      <c r="CA6" s="22">
        <f>IF(CA7="",NA(),CA7)</f>
        <v>128.97</v>
      </c>
      <c r="CB6" s="22">
        <f t="shared" ref="CB6:CJ6" si="9">IF(CB7="",NA(),CB7)</f>
        <v>138.96</v>
      </c>
      <c r="CC6" s="22">
        <f t="shared" si="9"/>
        <v>136.24</v>
      </c>
      <c r="CD6" s="22">
        <f t="shared" si="9"/>
        <v>134.72</v>
      </c>
      <c r="CE6" s="22">
        <f t="shared" si="9"/>
        <v>128.72999999999999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69.489999999999995</v>
      </c>
      <c r="CM6" s="22">
        <f t="shared" ref="CM6:CU6" si="10">IF(CM7="",NA(),CM7)</f>
        <v>68.13</v>
      </c>
      <c r="CN6" s="22">
        <f t="shared" si="10"/>
        <v>66.13</v>
      </c>
      <c r="CO6" s="22">
        <f t="shared" si="10"/>
        <v>66.48</v>
      </c>
      <c r="CP6" s="22">
        <f t="shared" si="10"/>
        <v>87.92</v>
      </c>
      <c r="CQ6" s="22">
        <f t="shared" si="10"/>
        <v>59.74</v>
      </c>
      <c r="CR6" s="22">
        <f t="shared" si="10"/>
        <v>59.46</v>
      </c>
      <c r="CS6" s="22">
        <f t="shared" si="10"/>
        <v>59.51</v>
      </c>
      <c r="CT6" s="22">
        <f t="shared" si="10"/>
        <v>59.91</v>
      </c>
      <c r="CU6" s="22">
        <f t="shared" si="10"/>
        <v>59.4</v>
      </c>
      <c r="CV6" s="21" t="str">
        <f>IF(CV7="","",IF(CV7="-","【-】","【"&amp;SUBSTITUTE(TEXT(CV7,"#,##0.00"),"-","△")&amp;"】"))</f>
        <v>【60.29】</v>
      </c>
      <c r="CW6" s="22">
        <f>IF(CW7="",NA(),CW7)</f>
        <v>86.68</v>
      </c>
      <c r="CX6" s="22">
        <f t="shared" ref="CX6:DF6" si="11">IF(CX7="",NA(),CX7)</f>
        <v>86.26</v>
      </c>
      <c r="CY6" s="22">
        <f t="shared" si="11"/>
        <v>87.3</v>
      </c>
      <c r="CZ6" s="22">
        <f t="shared" si="11"/>
        <v>86.07</v>
      </c>
      <c r="DA6" s="22">
        <f t="shared" si="11"/>
        <v>84.28</v>
      </c>
      <c r="DB6" s="22">
        <f t="shared" si="11"/>
        <v>87.28</v>
      </c>
      <c r="DC6" s="22">
        <f t="shared" si="11"/>
        <v>87.41</v>
      </c>
      <c r="DD6" s="22">
        <f t="shared" si="11"/>
        <v>87.08</v>
      </c>
      <c r="DE6" s="22">
        <f t="shared" si="11"/>
        <v>87.26</v>
      </c>
      <c r="DF6" s="22">
        <f t="shared" si="11"/>
        <v>87.57</v>
      </c>
      <c r="DG6" s="21" t="str">
        <f>IF(DG7="","",IF(DG7="-","【-】","【"&amp;SUBSTITUTE(TEXT(DG7,"#,##0.00"),"-","△")&amp;"】"))</f>
        <v>【90.12】</v>
      </c>
      <c r="DH6" s="22">
        <f>IF(DH7="",NA(),DH7)</f>
        <v>48.84</v>
      </c>
      <c r="DI6" s="22">
        <f t="shared" ref="DI6:DQ6" si="12">IF(DI7="",NA(),DI7)</f>
        <v>37.159999999999997</v>
      </c>
      <c r="DJ6" s="22">
        <f t="shared" si="12"/>
        <v>39.090000000000003</v>
      </c>
      <c r="DK6" s="22">
        <f t="shared" si="12"/>
        <v>41.12</v>
      </c>
      <c r="DL6" s="22">
        <f t="shared" si="12"/>
        <v>43.07</v>
      </c>
      <c r="DM6" s="22">
        <f t="shared" si="12"/>
        <v>46.94</v>
      </c>
      <c r="DN6" s="22">
        <f t="shared" si="12"/>
        <v>47.62</v>
      </c>
      <c r="DO6" s="22">
        <f t="shared" si="12"/>
        <v>48.55</v>
      </c>
      <c r="DP6" s="22">
        <f t="shared" si="12"/>
        <v>49.2</v>
      </c>
      <c r="DQ6" s="22">
        <f t="shared" si="12"/>
        <v>50.01</v>
      </c>
      <c r="DR6" s="21" t="str">
        <f>IF(DR7="","",IF(DR7="-","【-】","【"&amp;SUBSTITUTE(TEXT(DR7,"#,##0.00"),"-","△")&amp;"】"))</f>
        <v>【50.88】</v>
      </c>
      <c r="DS6" s="22">
        <f>IF(DS7="",NA(),DS7)</f>
        <v>17.760000000000002</v>
      </c>
      <c r="DT6" s="22">
        <f t="shared" ref="DT6:EB6" si="13">IF(DT7="",NA(),DT7)</f>
        <v>13.5</v>
      </c>
      <c r="DU6" s="22">
        <f t="shared" si="13"/>
        <v>15.87</v>
      </c>
      <c r="DV6" s="22">
        <f t="shared" si="13"/>
        <v>17.32</v>
      </c>
      <c r="DW6" s="22">
        <f t="shared" si="13"/>
        <v>18.54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0.49</v>
      </c>
      <c r="EE6" s="22">
        <f t="shared" ref="EE6:EM6" si="14">IF(EE7="",NA(),EE7)</f>
        <v>0.31</v>
      </c>
      <c r="EF6" s="22">
        <f t="shared" si="14"/>
        <v>0.46</v>
      </c>
      <c r="EG6" s="22">
        <f t="shared" si="14"/>
        <v>0.28999999999999998</v>
      </c>
      <c r="EH6" s="22">
        <f t="shared" si="14"/>
        <v>0.36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302066</v>
      </c>
      <c r="D7" s="24">
        <v>46</v>
      </c>
      <c r="E7" s="24">
        <v>1</v>
      </c>
      <c r="F7" s="24">
        <v>0</v>
      </c>
      <c r="G7" s="24">
        <v>1</v>
      </c>
      <c r="H7" s="24" t="s">
        <v>93</v>
      </c>
      <c r="I7" s="24" t="s">
        <v>94</v>
      </c>
      <c r="J7" s="24" t="s">
        <v>95</v>
      </c>
      <c r="K7" s="24" t="s">
        <v>96</v>
      </c>
      <c r="L7" s="24" t="s">
        <v>97</v>
      </c>
      <c r="M7" s="24" t="s">
        <v>98</v>
      </c>
      <c r="N7" s="25" t="s">
        <v>99</v>
      </c>
      <c r="O7" s="25">
        <v>77.5</v>
      </c>
      <c r="P7" s="25">
        <v>95.26</v>
      </c>
      <c r="Q7" s="25">
        <v>2200</v>
      </c>
      <c r="R7" s="25">
        <v>70880</v>
      </c>
      <c r="S7" s="25">
        <v>1026.9100000000001</v>
      </c>
      <c r="T7" s="25">
        <v>69.02</v>
      </c>
      <c r="U7" s="25">
        <v>67074</v>
      </c>
      <c r="V7" s="25">
        <v>99.37</v>
      </c>
      <c r="W7" s="25">
        <v>674.99</v>
      </c>
      <c r="X7" s="25">
        <v>118.86</v>
      </c>
      <c r="Y7" s="25">
        <v>116.77</v>
      </c>
      <c r="Z7" s="25">
        <v>114.53</v>
      </c>
      <c r="AA7" s="25">
        <v>115.85</v>
      </c>
      <c r="AB7" s="25">
        <v>120.06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1139</v>
      </c>
      <c r="AU7" s="25">
        <v>558.4</v>
      </c>
      <c r="AV7" s="25">
        <v>466.22</v>
      </c>
      <c r="AW7" s="25">
        <v>518.65</v>
      </c>
      <c r="AX7" s="25">
        <v>524.83000000000004</v>
      </c>
      <c r="AY7" s="25">
        <v>355.5</v>
      </c>
      <c r="AZ7" s="25">
        <v>349.83</v>
      </c>
      <c r="BA7" s="25">
        <v>360.86</v>
      </c>
      <c r="BB7" s="25">
        <v>350.79</v>
      </c>
      <c r="BC7" s="25">
        <v>354.57</v>
      </c>
      <c r="BD7" s="25">
        <v>261.51</v>
      </c>
      <c r="BE7" s="25">
        <v>10.83</v>
      </c>
      <c r="BF7" s="25">
        <v>311.86</v>
      </c>
      <c r="BG7" s="25">
        <v>297.54000000000002</v>
      </c>
      <c r="BH7" s="25">
        <v>295.54000000000002</v>
      </c>
      <c r="BI7" s="25">
        <v>289.92</v>
      </c>
      <c r="BJ7" s="25">
        <v>312.58</v>
      </c>
      <c r="BK7" s="25">
        <v>314.87</v>
      </c>
      <c r="BL7" s="25">
        <v>309.27999999999997</v>
      </c>
      <c r="BM7" s="25">
        <v>322.92</v>
      </c>
      <c r="BN7" s="25">
        <v>303.45999999999998</v>
      </c>
      <c r="BO7" s="25">
        <v>265.16000000000003</v>
      </c>
      <c r="BP7" s="25">
        <v>118.38</v>
      </c>
      <c r="BQ7" s="25">
        <v>110.79</v>
      </c>
      <c r="BR7" s="25">
        <v>113.28</v>
      </c>
      <c r="BS7" s="25">
        <v>113.34</v>
      </c>
      <c r="BT7" s="25">
        <v>119.27</v>
      </c>
      <c r="BU7" s="25">
        <v>104.57</v>
      </c>
      <c r="BV7" s="25">
        <v>103.54</v>
      </c>
      <c r="BW7" s="25">
        <v>103.32</v>
      </c>
      <c r="BX7" s="25">
        <v>100.85</v>
      </c>
      <c r="BY7" s="25">
        <v>103.79</v>
      </c>
      <c r="BZ7" s="25">
        <v>102.35</v>
      </c>
      <c r="CA7" s="25">
        <v>128.97</v>
      </c>
      <c r="CB7" s="25">
        <v>138.96</v>
      </c>
      <c r="CC7" s="25">
        <v>136.24</v>
      </c>
      <c r="CD7" s="25">
        <v>134.72</v>
      </c>
      <c r="CE7" s="25">
        <v>128.72999999999999</v>
      </c>
      <c r="CF7" s="25">
        <v>165.47</v>
      </c>
      <c r="CG7" s="25">
        <v>167.46</v>
      </c>
      <c r="CH7" s="25">
        <v>168.56</v>
      </c>
      <c r="CI7" s="25">
        <v>167.1</v>
      </c>
      <c r="CJ7" s="25">
        <v>167.86</v>
      </c>
      <c r="CK7" s="25">
        <v>167.74</v>
      </c>
      <c r="CL7" s="25">
        <v>69.489999999999995</v>
      </c>
      <c r="CM7" s="25">
        <v>68.13</v>
      </c>
      <c r="CN7" s="25">
        <v>66.13</v>
      </c>
      <c r="CO7" s="25">
        <v>66.48</v>
      </c>
      <c r="CP7" s="25">
        <v>87.92</v>
      </c>
      <c r="CQ7" s="25">
        <v>59.74</v>
      </c>
      <c r="CR7" s="25">
        <v>59.46</v>
      </c>
      <c r="CS7" s="25">
        <v>59.51</v>
      </c>
      <c r="CT7" s="25">
        <v>59.91</v>
      </c>
      <c r="CU7" s="25">
        <v>59.4</v>
      </c>
      <c r="CV7" s="25">
        <v>60.29</v>
      </c>
      <c r="CW7" s="25">
        <v>86.68</v>
      </c>
      <c r="CX7" s="25">
        <v>86.26</v>
      </c>
      <c r="CY7" s="25">
        <v>87.3</v>
      </c>
      <c r="CZ7" s="25">
        <v>86.07</v>
      </c>
      <c r="DA7" s="25">
        <v>84.28</v>
      </c>
      <c r="DB7" s="25">
        <v>87.28</v>
      </c>
      <c r="DC7" s="25">
        <v>87.41</v>
      </c>
      <c r="DD7" s="25">
        <v>87.08</v>
      </c>
      <c r="DE7" s="25">
        <v>87.26</v>
      </c>
      <c r="DF7" s="25">
        <v>87.57</v>
      </c>
      <c r="DG7" s="25">
        <v>90.12</v>
      </c>
      <c r="DH7" s="25">
        <v>48.84</v>
      </c>
      <c r="DI7" s="25">
        <v>37.159999999999997</v>
      </c>
      <c r="DJ7" s="25">
        <v>39.090000000000003</v>
      </c>
      <c r="DK7" s="25">
        <v>41.12</v>
      </c>
      <c r="DL7" s="25">
        <v>43.07</v>
      </c>
      <c r="DM7" s="25">
        <v>46.94</v>
      </c>
      <c r="DN7" s="25">
        <v>47.62</v>
      </c>
      <c r="DO7" s="25">
        <v>48.55</v>
      </c>
      <c r="DP7" s="25">
        <v>49.2</v>
      </c>
      <c r="DQ7" s="25">
        <v>50.01</v>
      </c>
      <c r="DR7" s="25">
        <v>50.88</v>
      </c>
      <c r="DS7" s="25">
        <v>17.760000000000002</v>
      </c>
      <c r="DT7" s="25">
        <v>13.5</v>
      </c>
      <c r="DU7" s="25">
        <v>15.87</v>
      </c>
      <c r="DV7" s="25">
        <v>17.32</v>
      </c>
      <c r="DW7" s="25">
        <v>18.54</v>
      </c>
      <c r="DX7" s="25">
        <v>14.48</v>
      </c>
      <c r="DY7" s="25">
        <v>16.27</v>
      </c>
      <c r="DZ7" s="25">
        <v>17.11</v>
      </c>
      <c r="EA7" s="25">
        <v>18.329999999999998</v>
      </c>
      <c r="EB7" s="25">
        <v>20.27</v>
      </c>
      <c r="EC7" s="25">
        <v>22.3</v>
      </c>
      <c r="ED7" s="25">
        <v>0.49</v>
      </c>
      <c r="EE7" s="25">
        <v>0.31</v>
      </c>
      <c r="EF7" s="25">
        <v>0.46</v>
      </c>
      <c r="EG7" s="25">
        <v>0.28999999999999998</v>
      </c>
      <c r="EH7" s="25">
        <v>0.36</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2023-01-31T12:59:57Z</cp:lastPrinted>
  <dcterms:created xsi:type="dcterms:W3CDTF">2022-12-01T01:02:40Z</dcterms:created>
  <dcterms:modified xsi:type="dcterms:W3CDTF">2023-01-31T13:01:13Z</dcterms:modified>
  <cp:category/>
</cp:coreProperties>
</file>