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4\20230106 ＜和歌山県大容量ファイルシステム＞公開通知 【【R5.2.3〆切】公営企業に係る経営比較分析表の分析等について（依頼）】 NO.210311\各課より\20230116　漁集伊藤さんより\"/>
    </mc:Choice>
  </mc:AlternateContent>
  <workbookProtection workbookAlgorithmName="SHA-512" workbookHashValue="3auFs/I5WjtOf/3sDfHUkNCkWABcWiLIkHsSNiSAwbPTk2K/iENJuiFJylSF/52OYqHPQIL1fWJEUSwqMVwTyA==" workbookSaltValue="JoAhKQsRvAHqkP7Ne3G9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<sst xmlns="http://schemas.openxmlformats.org/spreadsheetml/2006/main" count="236" uniqueCount="121">
  <si>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</si>
  <si>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</si>
  <si>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</si>
  <si>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</si>
  <si>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</si>
  <si>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</si>
  <si>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</si>
  <si>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</si>
  <si>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</si>
  <si>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</si>
  <si>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</si>
  <si>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</si>
  <si>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</si>
  <si>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</si>
  <si>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</si>
  <si>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</si>
  <si>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</si>
  <si>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</si>
  <si>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</si>
  <si>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</si>
  <si>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</si>
  <si>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</si>
  <si>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</si>
  <si>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</si>
  <si>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</si>
  <si>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</si>
  <si>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</si>
  <si>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</si>
  <si>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</si>
  <si>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</si>
  <si>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</si>
  <si>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</si>
  <si>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</si>
  <si>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</si>
  <si>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</si>
  <si>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</si>
  <si>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</si>
  <si>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</si>
  <si>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</si>
  <si>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</si>
  <si>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</si>
  <si>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</si>
  <si>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</si>
  <si>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</si>
  <si>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</si>
  <si>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</si>
  <si>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</si>
  <si>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</si>
  <si>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</si>
  <si>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</si>
  <si>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</si>
  <si>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</si>
  <si>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</si>
  <si>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</si>
  <si>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</si>
  <si>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</si>
  <si>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</si>
  <si>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</si>
  <si>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</si>
  <si>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</si>
  <si>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</si>
  <si>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</si>
  <si>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</si>
  <si>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</si>
  <si>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</si>
  <si>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</si>
  <si>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</si>
  <si>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</si>
  <si>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</si>
  <si>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</si>
  <si>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</si>
  <si>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</si>
  <si>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</si>
  <si>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</si>
  <si>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</si>
  <si>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</si>
  <si>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</si>
  <si>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</si>
  <si>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</si>
  <si>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</si>
  <si>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</si>
  <si>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</si>
  <si>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</si>
  <si>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</si>
  <si>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</si>
  <si>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</si>
  <si>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</si>
  <si>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</si>
  <si>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</si>
  <si>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</si>
  <si>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</si>
  <si>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</si>
  <si>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</si>
  <si>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</si>
  <si>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</si>
  <si>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</si>
  <si>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</si>
  <si>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</si>
  <si>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</si>
  <si>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</si>
  <si>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</si>
  <si>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</si>
  <si>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</si>
  <si>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</si>
  <si>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</si>
  <si>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</si>
  <si>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</si>
  <si>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</si>
  <si>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</si>
  <si>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</si>
  <si>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</si>
  <si>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</si>
  <si>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</si>
  <si>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</si>
  <si>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</si>
  <si>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</si>
  <si>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</si>
  <si>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</si>
  <si>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phoneticPr fontId="4"/>
  </si>
  <si>
    <t xml:space="preserve">　本市下水道事業（漁業集落排水）は、⑤経費回収率からもわかるように汚水処理に要する経費を下水道使用料で賄えず、一般会計からの繰入金に頼らざるを得ない状況である。令和2年度には使用料の改定を行ったが、今後も使用料の改定や維持管理費の削減等により、経費回収率を改善させる必要がある。
　①収益的収支比率については、前年と比較して増加している。これは、年々総収益は減少しているが、総費用の内維持管理費が著しく減少したためである。今後も収益確保のため、使用料の改定や維持管理費の削減等の経営改善が必要と考える。
　⑥汚水処理原価については、維持管理費用が著しく減少し、人口減少に伴う有収水量の減少により原価が減少している。また、類似団体と比較して高騰している理由として、⑦施設利用率からもわかるように、処理能力に対する処理水量が少ないことが考えられる。今後接続率の向上による有収水量を増加させる取り組みが必要と考える。
　⑧水洗化率については、年々処理区域内人口は減少しているが、水洗便所設置済み人口の減少と比例しておらず、年度によって水洗化率が増加している年度もある。引き続き、施設未接続未加入者に対しての接続加入促進に取り組む必要がある。
</t>
    <rPh sb="162" eb="164">
      <t>ゾウカ</t>
    </rPh>
    <rPh sb="198" eb="199">
      <t>イチジル</t>
    </rPh>
    <rPh sb="201" eb="203">
      <t>ゲンショウ</t>
    </rPh>
    <rPh sb="273" eb="274">
      <t>イチジル</t>
    </rPh>
    <rPh sb="276" eb="278">
      <t>ゲンショウ</t>
    </rPh>
    <rPh sb="300" eb="302">
      <t>ゲンショウ</t>
    </rPh>
    <phoneticPr fontId="4"/>
  </si>
  <si>
    <t>　供用開始後約２０年経過している。当面管路の更新の必要はないが、管路経年率を踏まえながら順次、更新していかなければならない。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</si>
</sst>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7F-4BC9-83C3-B61BBEA014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0.01</c:v>
                </c:pt>
                <c:pt idx="3">
                  <c:v>1.6</c:v>
                </c:pt>
                <c:pt idx="4">
                  <c:v>0.01</c:v>
                </c:pt>
              </c:numCache>
            </c:numRef>
          </c:val>
          <c:smooth val="0"/>
          <c:extLst>
            <c:ext xmlns:c16="http://schemas.microsoft.com/office/drawing/2014/chart" uri="{C3380CC4-5D6E-409C-BE32-E72D297353CC}">
              <c16:uniqueId val="{00000001-807F-4BC9-83C3-B61BBEA014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8.5299999999999994</c:v>
                </c:pt>
                <c:pt idx="1">
                  <c:v>8.25</c:v>
                </c:pt>
                <c:pt idx="2">
                  <c:v>8.25</c:v>
                </c:pt>
                <c:pt idx="3">
                  <c:v>7.41</c:v>
                </c:pt>
                <c:pt idx="4">
                  <c:v>7.27</c:v>
                </c:pt>
              </c:numCache>
            </c:numRef>
          </c:val>
          <c:extLst>
            <c:ext xmlns:c16="http://schemas.microsoft.com/office/drawing/2014/chart" uri="{C3380CC4-5D6E-409C-BE32-E72D297353CC}">
              <c16:uniqueId val="{00000000-EB1B-4694-A184-FF153A3F71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32.479999999999997</c:v>
                </c:pt>
                <c:pt idx="3">
                  <c:v>30.19</c:v>
                </c:pt>
                <c:pt idx="4">
                  <c:v>28.77</c:v>
                </c:pt>
              </c:numCache>
            </c:numRef>
          </c:val>
          <c:smooth val="0"/>
          <c:extLst>
            <c:ext xmlns:c16="http://schemas.microsoft.com/office/drawing/2014/chart" uri="{C3380CC4-5D6E-409C-BE32-E72D297353CC}">
              <c16:uniqueId val="{00000001-EB1B-4694-A184-FF153A3F71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64.17</c:v>
                </c:pt>
                <c:pt idx="1">
                  <c:v>61.37</c:v>
                </c:pt>
                <c:pt idx="2">
                  <c:v>64.36</c:v>
                </c:pt>
                <c:pt idx="3">
                  <c:v>63.73</c:v>
                </c:pt>
                <c:pt idx="4">
                  <c:v>65.25</c:v>
                </c:pt>
              </c:numCache>
            </c:numRef>
          </c:val>
          <c:extLst>
            <c:ext xmlns:c16="http://schemas.microsoft.com/office/drawing/2014/chart" uri="{C3380CC4-5D6E-409C-BE32-E72D297353CC}">
              <c16:uniqueId val="{00000000-15EA-4DAA-A52E-C180AA0D00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79.2</c:v>
                </c:pt>
                <c:pt idx="3">
                  <c:v>79.09</c:v>
                </c:pt>
                <c:pt idx="4">
                  <c:v>78.900000000000006</c:v>
                </c:pt>
              </c:numCache>
            </c:numRef>
          </c:val>
          <c:smooth val="0"/>
          <c:extLst>
            <c:ext xmlns:c16="http://schemas.microsoft.com/office/drawing/2014/chart" uri="{C3380CC4-5D6E-409C-BE32-E72D297353CC}">
              <c16:uniqueId val="{00000001-15EA-4DAA-A52E-C180AA0D00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75.180000000000007</c:v>
                </c:pt>
                <c:pt idx="1">
                  <c:v>72.010000000000005</c:v>
                </c:pt>
                <c:pt idx="2">
                  <c:v>72.31</c:v>
                </c:pt>
                <c:pt idx="3">
                  <c:v>61.82</c:v>
                </c:pt>
                <c:pt idx="4">
                  <c:v>75.67</c:v>
                </c:pt>
              </c:numCache>
            </c:numRef>
          </c:val>
          <c:extLst>
            <c:ext xmlns:c16="http://schemas.microsoft.com/office/drawing/2014/chart" uri="{C3380CC4-5D6E-409C-BE32-E72D297353CC}">
              <c16:uniqueId val="{00000000-4231-47E1-BC70-DBC6FD67C7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31-47E1-BC70-DBC6FD67C7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E-49D2-8328-85F1912AA8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E-49D2-8328-85F1912AA8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2-4AC5-9793-B713EE0555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2-4AC5-9793-B713EE0555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D-4C29-AB6D-8A860839D1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D-4C29-AB6D-8A860839D1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08-4B92-9C8C-CFBCE715EA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08-4B92-9C8C-CFBCE715EA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00-4E3A-9DF0-BBBFF76B4F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998.42</c:v>
                </c:pt>
                <c:pt idx="3">
                  <c:v>1095.52</c:v>
                </c:pt>
                <c:pt idx="4">
                  <c:v>1056.55</c:v>
                </c:pt>
              </c:numCache>
            </c:numRef>
          </c:val>
          <c:smooth val="0"/>
          <c:extLst>
            <c:ext xmlns:c16="http://schemas.microsoft.com/office/drawing/2014/chart" uri="{C3380CC4-5D6E-409C-BE32-E72D297353CC}">
              <c16:uniqueId val="{00000001-3000-4E3A-9DF0-BBBFF76B4F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16.53</c:v>
                </c:pt>
                <c:pt idx="1">
                  <c:v>13.5</c:v>
                </c:pt>
                <c:pt idx="2">
                  <c:v>14.46</c:v>
                </c:pt>
                <c:pt idx="3">
                  <c:v>10.38</c:v>
                </c:pt>
                <c:pt idx="4">
                  <c:v>17.95</c:v>
                </c:pt>
              </c:numCache>
            </c:numRef>
          </c:val>
          <c:extLst>
            <c:ext xmlns:c16="http://schemas.microsoft.com/office/drawing/2014/chart" uri="{C3380CC4-5D6E-409C-BE32-E72D297353CC}">
              <c16:uniqueId val="{00000000-7387-43D8-9679-5A5C3B7DB52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41.41</c:v>
                </c:pt>
                <c:pt idx="3">
                  <c:v>39.64</c:v>
                </c:pt>
                <c:pt idx="4">
                  <c:v>40</c:v>
                </c:pt>
              </c:numCache>
            </c:numRef>
          </c:val>
          <c:smooth val="0"/>
          <c:extLst>
            <c:ext xmlns:c16="http://schemas.microsoft.com/office/drawing/2014/chart" uri="{C3380CC4-5D6E-409C-BE32-E72D297353CC}">
              <c16:uniqueId val="{00000001-7387-43D8-9679-5A5C3B7DB52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753.86</c:v>
                </c:pt>
                <c:pt idx="1">
                  <c:v>911.33</c:v>
                </c:pt>
                <c:pt idx="2">
                  <c:v>937.46</c:v>
                </c:pt>
                <c:pt idx="3">
                  <c:v>1502.18</c:v>
                </c:pt>
                <c:pt idx="4">
                  <c:v>892.4</c:v>
                </c:pt>
              </c:numCache>
            </c:numRef>
          </c:val>
          <c:extLst>
            <c:ext xmlns:c16="http://schemas.microsoft.com/office/drawing/2014/chart" uri="{C3380CC4-5D6E-409C-BE32-E72D297353CC}">
              <c16:uniqueId val="{00000000-5AC7-4BA3-8C00-1EABAB676A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417.56</c:v>
                </c:pt>
                <c:pt idx="3">
                  <c:v>449.72</c:v>
                </c:pt>
                <c:pt idx="4">
                  <c:v>437.27</c:v>
                </c:pt>
              </c:numCache>
            </c:numRef>
          </c:val>
          <c:smooth val="0"/>
          <c:extLst>
            <c:ext xmlns:c16="http://schemas.microsoft.com/office/drawing/2014/chart" uri="{C3380CC4-5D6E-409C-BE32-E72D297353CC}">
              <c16:uniqueId val="{00000001-5AC7-4BA3-8C00-1EABAB676A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3" zoomScaleNormal="83"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有田市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26713</v>
      </c>
      <c r="AM8" s="42"/>
      <c r="AN8" s="42"/>
      <c r="AO8" s="42"/>
      <c r="AP8" s="42"/>
      <c r="AQ8" s="42"/>
      <c r="AR8" s="42"/>
      <c r="AS8" s="42"/>
      <c r="AT8" s="35">
        <f>データ!T6</f>
        <v>36.83</v>
      </c>
      <c r="AU8" s="35"/>
      <c r="AV8" s="35"/>
      <c r="AW8" s="35"/>
      <c r="AX8" s="35"/>
      <c r="AY8" s="35"/>
      <c r="AZ8" s="35"/>
      <c r="BA8" s="35"/>
      <c r="BB8" s="35">
        <f>データ!U6</f>
        <v>725.31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1.06</v>
      </c>
      <c r="Q10" s="35"/>
      <c r="R10" s="35"/>
      <c r="S10" s="35"/>
      <c r="T10" s="35"/>
      <c r="U10" s="35"/>
      <c r="V10" s="35"/>
      <c r="W10" s="35">
        <f>データ!Q6</f>
        <v>99.5</v>
      </c>
      <c r="X10" s="35"/>
      <c r="Y10" s="35"/>
      <c r="Z10" s="35"/>
      <c r="AA10" s="35"/>
      <c r="AB10" s="35"/>
      <c r="AC10" s="35"/>
      <c r="AD10" s="42">
        <f>データ!R6</f>
        <v>2750</v>
      </c>
      <c r="AE10" s="42"/>
      <c r="AF10" s="42"/>
      <c r="AG10" s="42"/>
      <c r="AH10" s="42"/>
      <c r="AI10" s="42"/>
      <c r="AJ10" s="42"/>
      <c r="AK10" s="2"/>
      <c r="AL10" s="42">
        <f>データ!V6</f>
        <v>282</v>
      </c>
      <c r="AM10" s="42"/>
      <c r="AN10" s="42"/>
      <c r="AO10" s="42"/>
      <c r="AP10" s="42"/>
      <c r="AQ10" s="42"/>
      <c r="AR10" s="42"/>
      <c r="AS10" s="42"/>
      <c r="AT10" s="35">
        <f>データ!W6</f>
        <v>0.11</v>
      </c>
      <c r="AU10" s="35"/>
      <c r="AV10" s="35"/>
      <c r="AW10" s="35"/>
      <c r="AX10" s="35"/>
      <c r="AY10" s="35"/>
      <c r="AZ10" s="35"/>
      <c r="BA10" s="35"/>
      <c r="BB10" s="35">
        <f>データ!X6</f>
        <v>2563.64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lr4/MendrFom+G/k2mimTSssMYfSjzQJXeijEw9K9t5rLJDa4kt1UM2mNUfurIwLKUwQdOOThtR3kG2mO7IbEw==" saltValue="LrnaWy9D7izH9viV2ZVn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302040</v>
      </c>
      <c r="D6" s="19">
        <f t="shared" si="3"/>
        <v>47</v>
      </c>
      <c r="E6" s="19">
        <f t="shared" si="3"/>
        <v>17</v>
      </c>
      <c r="F6" s="19">
        <f t="shared" si="3"/>
        <v>6</v>
      </c>
      <c r="G6" s="19">
        <f t="shared" si="3"/>
        <v>0</v>
      </c>
      <c r="H6" s="19" t="str">
        <f t="shared" si="3"/>
        <v>和歌山県　有田市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1.06</v>
      </c>
      <c r="Q6" s="20">
        <f t="shared" si="3"/>
        <v>99.5</v>
      </c>
      <c r="R6" s="20">
        <f t="shared" si="3"/>
        <v>2750</v>
      </c>
      <c r="S6" s="20">
        <f t="shared" si="3"/>
        <v>26713</v>
      </c>
      <c r="T6" s="20">
        <f t="shared" si="3"/>
        <v>36.83</v>
      </c>
      <c r="U6" s="20">
        <f t="shared" si="3"/>
        <v>725.31</v>
      </c>
      <c r="V6" s="20">
        <f t="shared" si="3"/>
        <v>282</v>
      </c>
      <c r="W6" s="20">
        <f t="shared" si="3"/>
        <v>0.11</v>
      </c>
      <c r="X6" s="20">
        <f t="shared" si="3"/>
        <v>2563.64</v>
      </c>
      <c r="Y6" s="21">
        <f>IF(Y7="",NA(),Y7)</f>
        <v>75.180000000000007</v>
      </c>
      <c r="Z6" s="21">
        <f t="shared" ref="Z6:AH6" si="4">IF(Z7="",NA(),Z7)</f>
        <v>72.010000000000005</v>
      </c>
      <c r="AA6" s="21">
        <f t="shared" si="4"/>
        <v>72.31</v>
      </c>
      <c r="AB6" s="21">
        <f t="shared" si="4"/>
        <v>61.82</v>
      </c>
      <c r="AC6" s="21">
        <f t="shared" si="4"/>
        <v>75.67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1491.92</v>
      </c>
      <c r="BL6" s="21">
        <f t="shared" si="7"/>
        <v>1756.26</v>
      </c>
      <c r="BM6" s="21">
        <f t="shared" si="7"/>
        <v>998.42</v>
      </c>
      <c r="BN6" s="21">
        <f t="shared" si="7"/>
        <v>1095.52</v>
      </c>
      <c r="BO6" s="21">
        <f t="shared" si="7"/>
        <v>1056.55</v>
      </c>
      <c r="BP6" s="20" t="str">
        <f>IF(BP7="","",IF(BP7="-","【-】","【"&amp;SUBSTITUTE(TEXT(BP7,"#,##0.00"),"-","△")&amp;"】"))</f>
        <v>【974.72】</v>
      </c>
      <c r="BQ6" s="21">
        <f>IF(BQ7="",NA(),BQ7)</f>
        <v>16.53</v>
      </c>
      <c r="BR6" s="21">
        <f t="shared" ref="BR6:BZ6" si="8">IF(BR7="",NA(),BR7)</f>
        <v>13.5</v>
      </c>
      <c r="BS6" s="21">
        <f t="shared" si="8"/>
        <v>14.46</v>
      </c>
      <c r="BT6" s="21">
        <f t="shared" si="8"/>
        <v>10.38</v>
      </c>
      <c r="BU6" s="21">
        <f t="shared" si="8"/>
        <v>17.95</v>
      </c>
      <c r="BV6" s="21">
        <f t="shared" si="8"/>
        <v>46.77</v>
      </c>
      <c r="BW6" s="21">
        <f t="shared" si="8"/>
        <v>45.78</v>
      </c>
      <c r="BX6" s="21">
        <f t="shared" si="8"/>
        <v>41.41</v>
      </c>
      <c r="BY6" s="21">
        <f t="shared" si="8"/>
        <v>39.64</v>
      </c>
      <c r="BZ6" s="21">
        <f t="shared" si="8"/>
        <v>40</v>
      </c>
      <c r="CA6" s="20" t="str">
        <f>IF(CA7="","",IF(CA7="-","【-】","【"&amp;SUBSTITUTE(TEXT(CA7,"#,##0.00"),"-","△")&amp;"】"))</f>
        <v>【44.22】</v>
      </c>
      <c r="CB6" s="21">
        <f>IF(CB7="",NA(),CB7)</f>
        <v>753.86</v>
      </c>
      <c r="CC6" s="21">
        <f t="shared" ref="CC6:CK6" si="9">IF(CC7="",NA(),CC7)</f>
        <v>911.33</v>
      </c>
      <c r="CD6" s="21">
        <f t="shared" si="9"/>
        <v>937.46</v>
      </c>
      <c r="CE6" s="21">
        <f t="shared" si="9"/>
        <v>1502.18</v>
      </c>
      <c r="CF6" s="21">
        <f t="shared" si="9"/>
        <v>892.4</v>
      </c>
      <c r="CG6" s="21">
        <f t="shared" si="9"/>
        <v>348.75</v>
      </c>
      <c r="CH6" s="21">
        <f t="shared" si="9"/>
        <v>367.7</v>
      </c>
      <c r="CI6" s="21">
        <f t="shared" si="9"/>
        <v>417.56</v>
      </c>
      <c r="CJ6" s="21">
        <f t="shared" si="9"/>
        <v>449.72</v>
      </c>
      <c r="CK6" s="21">
        <f t="shared" si="9"/>
        <v>437.27</v>
      </c>
      <c r="CL6" s="20" t="str">
        <f>IF(CL7="","",IF(CL7="-","【-】","【"&amp;SUBSTITUTE(TEXT(CL7,"#,##0.00"),"-","△")&amp;"】"))</f>
        <v>【392.85】</v>
      </c>
      <c r="CM6" s="21">
        <f>IF(CM7="",NA(),CM7)</f>
        <v>8.5299999999999994</v>
      </c>
      <c r="CN6" s="21">
        <f t="shared" ref="CN6:CV6" si="10">IF(CN7="",NA(),CN7)</f>
        <v>8.25</v>
      </c>
      <c r="CO6" s="21">
        <f t="shared" si="10"/>
        <v>8.25</v>
      </c>
      <c r="CP6" s="21">
        <f t="shared" si="10"/>
        <v>7.41</v>
      </c>
      <c r="CQ6" s="21">
        <f t="shared" si="10"/>
        <v>7.27</v>
      </c>
      <c r="CR6" s="21">
        <f t="shared" si="10"/>
        <v>29.8</v>
      </c>
      <c r="CS6" s="21">
        <f t="shared" si="10"/>
        <v>29.43</v>
      </c>
      <c r="CT6" s="21">
        <f t="shared" si="10"/>
        <v>32.479999999999997</v>
      </c>
      <c r="CU6" s="21">
        <f t="shared" si="10"/>
        <v>30.19</v>
      </c>
      <c r="CV6" s="21">
        <f t="shared" si="10"/>
        <v>28.77</v>
      </c>
      <c r="CW6" s="20" t="str">
        <f>IF(CW7="","",IF(CW7="-","【-】","【"&amp;SUBSTITUTE(TEXT(CW7,"#,##0.00"),"-","△")&amp;"】"))</f>
        <v>【32.23】</v>
      </c>
      <c r="CX6" s="21">
        <f>IF(CX7="",NA(),CX7)</f>
        <v>64.17</v>
      </c>
      <c r="CY6" s="21">
        <f t="shared" ref="CY6:DG6" si="11">IF(CY7="",NA(),CY7)</f>
        <v>61.37</v>
      </c>
      <c r="CZ6" s="21">
        <f t="shared" si="11"/>
        <v>64.36</v>
      </c>
      <c r="DA6" s="21">
        <f t="shared" si="11"/>
        <v>63.73</v>
      </c>
      <c r="DB6" s="21">
        <f t="shared" si="11"/>
        <v>65.25</v>
      </c>
      <c r="DC6" s="21">
        <f t="shared" si="11"/>
        <v>66.95</v>
      </c>
      <c r="DD6" s="21">
        <f t="shared" si="11"/>
        <v>66.33</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0.01</v>
      </c>
      <c r="EM6" s="21">
        <f t="shared" si="14"/>
        <v>1.6</v>
      </c>
      <c r="EN6" s="21">
        <f t="shared" si="14"/>
        <v>0.01</v>
      </c>
      <c r="EO6" s="20" t="str">
        <f>IF(EO7="","",IF(EO7="-","【-】","【"&amp;SUBSTITUTE(TEXT(EO7,"#,##0.00"),"-","△")&amp;"】"))</f>
        <v>【0.01】</v>
      </c>
    </row>
    <row r="7" spans="1:145" s="22" customFormat="1" x14ac:dyDescent="0.15">
      <c r="A7" s="14"/>
      <c r="B7" s="23">
        <v>2021</v>
      </c>
      <c r="C7" s="23">
        <v>302040</v>
      </c>
      <c r="D7" s="23">
        <v>47</v>
      </c>
      <c r="E7" s="23">
        <v>17</v>
      </c>
      <c r="F7" s="23">
        <v>6</v>
      </c>
      <c r="G7" s="23">
        <v>0</v>
      </c>
      <c r="H7" s="23" t="s">
        <v>98</v>
      </c>
      <c r="I7" s="23" t="s">
        <v>99</v>
      </c>
      <c r="J7" s="23" t="s">
        <v>100</v>
      </c>
      <c r="K7" s="23" t="s">
        <v>101</v>
      </c>
      <c r="L7" s="23" t="s">
        <v>102</v>
      </c>
      <c r="M7" s="23" t="s">
        <v>103</v>
      </c>
      <c r="N7" s="24" t="s">
        <v>104</v>
      </c>
      <c r="O7" s="24" t="s">
        <v>105</v>
      </c>
      <c r="P7" s="24">
        <v>1.06</v>
      </c>
      <c r="Q7" s="24">
        <v>99.5</v>
      </c>
      <c r="R7" s="24">
        <v>2750</v>
      </c>
      <c r="S7" s="24">
        <v>26713</v>
      </c>
      <c r="T7" s="24">
        <v>36.83</v>
      </c>
      <c r="U7" s="24">
        <v>725.31</v>
      </c>
      <c r="V7" s="24">
        <v>282</v>
      </c>
      <c r="W7" s="24">
        <v>0.11</v>
      </c>
      <c r="X7" s="24">
        <v>2563.64</v>
      </c>
      <c r="Y7" s="24">
        <v>75.180000000000007</v>
      </c>
      <c r="Z7" s="24">
        <v>72.010000000000005</v>
      </c>
      <c r="AA7" s="24">
        <v>72.31</v>
      </c>
      <c r="AB7" s="24">
        <v>61.82</v>
      </c>
      <c r="AC7" s="24">
        <v>75.67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1491.92</v>
      </c>
      <c r="BL7" s="24">
        <v>1756.26</v>
      </c>
      <c r="BM7" s="24">
        <v>998.42</v>
      </c>
      <c r="BN7" s="24">
        <v>1095.52</v>
      </c>
      <c r="BO7" s="24">
        <v>1056.55</v>
      </c>
      <c r="BP7" s="24">
        <v>974.72</v>
      </c>
      <c r="BQ7" s="24">
        <v>16.53</v>
      </c>
      <c r="BR7" s="24">
        <v>13.5</v>
      </c>
      <c r="BS7" s="24">
        <v>14.46</v>
      </c>
      <c r="BT7" s="24">
        <v>10.38</v>
      </c>
      <c r="BU7" s="24">
        <v>17.95</v>
      </c>
      <c r="BV7" s="24">
        <v>46.77</v>
      </c>
      <c r="BW7" s="24">
        <v>45.78</v>
      </c>
      <c r="BX7" s="24">
        <v>41.41</v>
      </c>
      <c r="BY7" s="24">
        <v>39.64</v>
      </c>
      <c r="BZ7" s="24">
        <v>40</v>
      </c>
      <c r="CA7" s="24">
        <v>44.22</v>
      </c>
      <c r="CB7" s="24">
        <v>753.86</v>
      </c>
      <c r="CC7" s="24">
        <v>911.33</v>
      </c>
      <c r="CD7" s="24">
        <v>937.46</v>
      </c>
      <c r="CE7" s="24">
        <v>1502.18</v>
      </c>
      <c r="CF7" s="24">
        <v>892.4</v>
      </c>
      <c r="CG7" s="24">
        <v>348.75</v>
      </c>
      <c r="CH7" s="24">
        <v>367.7</v>
      </c>
      <c r="CI7" s="24">
        <v>417.56</v>
      </c>
      <c r="CJ7" s="24">
        <v>449.72</v>
      </c>
      <c r="CK7" s="24">
        <v>437.27</v>
      </c>
      <c r="CL7" s="24">
        <v>392.85</v>
      </c>
      <c r="CM7" s="24">
        <v>8.5299999999999994</v>
      </c>
      <c r="CN7" s="24">
        <v>8.25</v>
      </c>
      <c r="CO7" s="24">
        <v>8.25</v>
      </c>
      <c r="CP7" s="24">
        <v>7.41</v>
      </c>
      <c r="CQ7" s="24">
        <v>7.27</v>
      </c>
      <c r="CR7" s="24">
        <v>29.8</v>
      </c>
      <c r="CS7" s="24">
        <v>29.43</v>
      </c>
      <c r="CT7" s="24">
        <v>32.479999999999997</v>
      </c>
      <c r="CU7" s="24">
        <v>30.19</v>
      </c>
      <c r="CV7" s="24">
        <v>28.77</v>
      </c>
      <c r="CW7" s="24">
        <v>32.229999999999997</v>
      </c>
      <c r="CX7" s="24">
        <v>64.17</v>
      </c>
      <c r="CY7" s="24">
        <v>61.37</v>
      </c>
      <c r="CZ7" s="24">
        <v>64.36</v>
      </c>
      <c r="DA7" s="24">
        <v>63.73</v>
      </c>
      <c r="DB7" s="24">
        <v>65.25</v>
      </c>
      <c r="DC7" s="24">
        <v>66.95</v>
      </c>
      <c r="DD7" s="24">
        <v>66.33</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2023-01-11T06:50:43Z</cp:lastPrinted>
  <dcterms:created xsi:type="dcterms:W3CDTF">2022-12-01T02:03:08Z</dcterms:created>
  <dcterms:modified xsi:type="dcterms:W3CDTF">2023-01-29T23:59:17Z</dcterms:modified>
  <cp:category/>
</cp:coreProperties>
</file>