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4_有田市\"/>
    </mc:Choice>
  </mc:AlternateContent>
  <workbookProtection workbookAlgorithmName="SHA-512" workbookHashValue="4pGBtZI/a7syTwCZv92B1mK8ATVKMR6zB/ofj7gwSBYnd2DzBAhKXfrU6T4xPPwMq7uptAPmXuBA/urbQY3KzQ==" workbookSaltValue="3Xu1MqaiIGSwYSCaWrVSKA==" workbookSpinCount="100000" lockStructure="1"/>
  <bookViews>
    <workbookView xWindow="-12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EG7" i="5"/>
  <c r="EF7" i="5"/>
  <c r="EE7" i="5"/>
  <c r="ED7" i="5"/>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EG8" i="4" s="1"/>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V80" i="4"/>
  <c r="JJ80" i="4"/>
  <c r="HM80" i="4"/>
  <c r="GA80" i="4"/>
  <c r="FH80" i="4"/>
  <c r="EO80" i="4"/>
  <c r="CS80" i="4"/>
  <c r="BZ80" i="4"/>
  <c r="BG80" i="4"/>
  <c r="AN80" i="4"/>
  <c r="U80" i="4"/>
  <c r="MH79" i="4"/>
  <c r="LO79" i="4"/>
  <c r="KV79" i="4"/>
  <c r="KC79" i="4"/>
  <c r="JJ79" i="4"/>
  <c r="HM79" i="4"/>
  <c r="GT79" i="4"/>
  <c r="GA79" i="4"/>
  <c r="FH79" i="4"/>
  <c r="EO79" i="4"/>
  <c r="CS79" i="4"/>
  <c r="BZ79" i="4"/>
  <c r="AN79" i="4"/>
  <c r="U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LP12" i="4"/>
  <c r="JW12" i="4"/>
  <c r="ID12" i="4"/>
  <c r="FZ12" i="4"/>
  <c r="AU12" i="4"/>
  <c r="B12" i="4"/>
  <c r="JW10" i="4"/>
  <c r="ID10" i="4"/>
  <c r="CN10" i="4"/>
  <c r="AU10" i="4"/>
  <c r="ID8" i="4"/>
  <c r="FZ8" i="4"/>
  <c r="CN8" i="4"/>
  <c r="CS78" i="4" l="1"/>
  <c r="BX54" i="4"/>
  <c r="BX32" i="4"/>
  <c r="FL32" i="4"/>
  <c r="MN54" i="4"/>
  <c r="MN32" i="4"/>
  <c r="MH78" i="4"/>
  <c r="IZ54" i="4"/>
  <c r="IZ32" i="4"/>
  <c r="HM78" i="4"/>
  <c r="FL54" i="4"/>
  <c r="C11" i="5"/>
  <c r="D11" i="5"/>
  <c r="E11" i="5"/>
  <c r="B11" i="5"/>
  <c r="FH78" i="4" l="1"/>
  <c r="AE54" i="4"/>
  <c r="KU54" i="4"/>
  <c r="KU32" i="4"/>
  <c r="KC78" i="4"/>
  <c r="HG54" i="4"/>
  <c r="HG32" i="4"/>
  <c r="DS54" i="4"/>
  <c r="DS32" i="4"/>
  <c r="AN78" i="4"/>
  <c r="AE32" i="4"/>
  <c r="GR32" i="4"/>
  <c r="EO78" i="4"/>
  <c r="DD32" i="4"/>
  <c r="U78" i="4"/>
  <c r="P54" i="4"/>
  <c r="P32" i="4"/>
  <c r="KF54" i="4"/>
  <c r="KF32" i="4"/>
  <c r="JJ78" i="4"/>
  <c r="GR54" i="4"/>
  <c r="DD54" i="4"/>
  <c r="LY54" i="4"/>
  <c r="LY32" i="4"/>
  <c r="IK54" i="4"/>
  <c r="LO78" i="4"/>
  <c r="IK32" i="4"/>
  <c r="GT78" i="4"/>
  <c r="EW54" i="4"/>
  <c r="EW32" i="4"/>
  <c r="BZ78" i="4"/>
  <c r="BI54" i="4"/>
  <c r="BI32" i="4"/>
  <c r="AT54" i="4"/>
  <c r="KV78" i="4"/>
  <c r="HV54" i="4"/>
  <c r="HV32" i="4"/>
  <c r="GA78" i="4"/>
  <c r="EH54" i="4"/>
  <c r="EH32" i="4"/>
  <c r="BG78" i="4"/>
  <c r="AT32" i="4"/>
  <c r="LJ54" i="4"/>
  <c r="LJ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<sst xmlns="http://schemas.openxmlformats.org/spreadsheetml/2006/main" count="326" uniqueCount="188">
  <si>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</si>
  <si>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</si>
  <si>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</si>
  <si>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</si>
  <si>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</si>
  <si>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</si>
  <si>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</si>
  <si>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</si>
  <si>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</si>
  <si>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</si>
  <si>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</si>
  <si>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</si>
  <si>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</si>
  <si>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</si>
  <si>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</si>
  <si>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</si>
  <si>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</si>
  <si>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</si>
  <si>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</si>
  <si>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</si>
  <si>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</si>
  <si>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</si>
  <si>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</si>
  <si>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</si>
  <si>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</si>
  <si>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</si>
  <si>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</si>
  <si>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</si>
  <si>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</si>
  <si>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</si>
  <si>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</si>
  <si>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</si>
  <si>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</si>
  <si>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</si>
  <si>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</si>
  <si>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</si>
  <si>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</si>
  <si>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</si>
  <si>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</si>
  <si>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</si>
  <si>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</si>
  <si>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</si>
  <si>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</si>
  <si>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</si>
  <si>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</si>
  <si>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</si>
  <si>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</si>
  <si>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</si>
  <si>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</si>
  <si>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</si>
  <si>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</si>
  <si>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</si>
  <si>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</si>
  <si>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</si>
  <si>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</si>
  <si>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</si>
  <si>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</si>
  <si>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</si>
  <si>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</si>
  <si>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</si>
  <si>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</si>
  <si>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</si>
  <si>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</si>
  <si>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</si>
  <si>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</si>
  <si>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</si>
  <si>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</si>
  <si>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</si>
  <si>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</si>
  <si>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</si>
  <si>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</si>
  <si>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</si>
  <si>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</si>
  <si>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</si>
  <si>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</si>
  <si>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</si>
  <si>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</si>
  <si>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</si>
  <si>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</si>
  <si>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</si>
  <si>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</si>
  <si>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</si>
  <si>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</si>
  <si>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</si>
  <si>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</si>
  <si>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</si>
  <si>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</si>
  <si>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</si>
  <si>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</si>
  <si>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</si>
  <si>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</si>
  <si>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</si>
  <si>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</si>
  <si>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</si>
  <si>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</si>
  <si>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</si>
  <si>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</si>
  <si>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</si>
  <si>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</si>
  <si>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</si>
  <si>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</si>
  <si>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</si>
  <si>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</si>
  <si>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</si>
  <si>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</si>
  <si>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</si>
  <si>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</si>
  <si>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</si>
  <si>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</si>
  <si>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</si>
  <si>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</si>
  <si>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</si>
  <si>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</si>
  <si>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</si>
  <si>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</si>
  <si>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</si>
  <si>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</si>
  <si>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</si>
  <si>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</si>
  <si>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</si>
  <si>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</si>
  <si>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</si>
  <si>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</si>
  <si>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</si>
  <si>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</si>
  <si>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</si>
  <si>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</si>
  <si>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</si>
  <si>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</si>
  <si>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</si>
  <si>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</si>
  <si>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</si>
  <si>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</si>
  <si>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</si>
  <si>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</si>
  <si>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</si>
  <si>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</si>
  <si>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</si>
  <si>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</si>
  <si>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</si>
  <si>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</si>
  <si>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</si>
  <si>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</si>
  <si>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</si>
  <si>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</si>
  <si>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</si>
  <si>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</si>
  <si>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</si>
  <si>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</si>
  <si>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</si>
  <si>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</si>
  <si>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</si>
  <si>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</si>
  <si>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</si>
  <si>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</si>
  <si>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</si>
  <si>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</si>
  <si>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</si>
  <si>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</si>
  <si>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</si>
  <si>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</si>
  <si>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</si>
  <si>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</si>
  <si>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</si>
  <si>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</si>
  <si>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</si>
  <si>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</si>
  <si>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</si>
  <si>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</si>
  <si>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</si>
  <si>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</si>
  <si>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</si>
  <si>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</si>
  <si>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</si>
  <si>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</si>
  <si>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</si>
  <si>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</si>
  <si>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</si>
  <si>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</si>
  <si>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</si>
  <si>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</si>
  <si>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</si>
  <si>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</si>
  <si>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</si>
  <si>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救急医療の分野においては、救急告示病院として地域の二次救急患者の主たる受け入れ先としての役割を担うとともに災害時においても災害拠点病院として多数傷病者の受け入れ先としての役割を担っている。
 また、周産期医療においては、令和2年3月以降休止していた分娩を再開するため令和3年12月に産婦人科の常勤医師を確保し、大学病院の小児科教室と連携を図りながら年度内に分娩体制を整備するに至り、圏域で唯一分娩可能な機関として重要な役割を担っている。
　また、感染症医療においては、第二種感染症指定医療機関として発熱外来を設置し圏域の有熱患者を積極的に受け入れ、令和2年9月には県から新型コロナウイルス感染症重点医療機関の指定を受け、中等症患者を中心に感染症患者の受け入れを行っている。
平成26年9月以降、2病棟を急性期病棟から地域包括ケア病棟へと転換し、地域包括ケアシステムの中で医療の中核的な役割を担っている。</t>
    <rPh sb="1" eb="3">
      <t>キュウキュウ</t>
    </rPh>
    <rPh sb="3" eb="5">
      <t>イリョウ</t>
    </rPh>
    <rPh sb="6" eb="8">
      <t>ブンヤ</t>
    </rPh>
    <rPh sb="14" eb="20">
      <t>キュウキュウコクジビョウイン</t>
    </rPh>
    <rPh sb="23" eb="25">
      <t>チイキ</t>
    </rPh>
    <rPh sb="26" eb="30">
      <t>2ジキュウキュウ</t>
    </rPh>
    <rPh sb="30" eb="32">
      <t>カンジャ</t>
    </rPh>
    <rPh sb="33" eb="34">
      <t>シュ</t>
    </rPh>
    <rPh sb="36" eb="37">
      <t>ウ</t>
    </rPh>
    <rPh sb="38" eb="39">
      <t>イ</t>
    </rPh>
    <rPh sb="40" eb="41">
      <t>サキ</t>
    </rPh>
    <rPh sb="45" eb="47">
      <t>ヤクワリ</t>
    </rPh>
    <rPh sb="48" eb="49">
      <t>ニナ</t>
    </rPh>
    <rPh sb="54" eb="57">
      <t>サイガイジ</t>
    </rPh>
    <rPh sb="62" eb="68">
      <t>サイガイキョテンビョウイン</t>
    </rPh>
    <rPh sb="71" eb="73">
      <t>タスウ</t>
    </rPh>
    <rPh sb="73" eb="76">
      <t>ショウビョウシャ</t>
    </rPh>
    <rPh sb="77" eb="78">
      <t>ウ</t>
    </rPh>
    <rPh sb="79" eb="80">
      <t>イ</t>
    </rPh>
    <rPh sb="81" eb="82">
      <t>サキ</t>
    </rPh>
    <rPh sb="86" eb="88">
      <t>ヤクワリ</t>
    </rPh>
    <rPh sb="89" eb="90">
      <t>ニナ</t>
    </rPh>
    <rPh sb="100" eb="103">
      <t>シュウサンキ</t>
    </rPh>
    <rPh sb="103" eb="105">
      <t>イリョウ</t>
    </rPh>
    <rPh sb="111" eb="113">
      <t>レイワ</t>
    </rPh>
    <rPh sb="114" eb="115">
      <t>ネン</t>
    </rPh>
    <rPh sb="116" eb="117">
      <t>ガツ</t>
    </rPh>
    <rPh sb="117" eb="119">
      <t>イコウ</t>
    </rPh>
    <rPh sb="119" eb="121">
      <t>キュウシ</t>
    </rPh>
    <rPh sb="125" eb="127">
      <t>ブンベン</t>
    </rPh>
    <rPh sb="128" eb="130">
      <t>サイカイ</t>
    </rPh>
    <rPh sb="156" eb="160">
      <t>ダイガクビョウイン</t>
    </rPh>
    <rPh sb="161" eb="164">
      <t>ショウニカ</t>
    </rPh>
    <rPh sb="164" eb="166">
      <t>キョウシツ</t>
    </rPh>
    <rPh sb="167" eb="169">
      <t>レンケイ</t>
    </rPh>
    <rPh sb="170" eb="171">
      <t>ハカ</t>
    </rPh>
    <rPh sb="175" eb="177">
      <t>ネンド</t>
    </rPh>
    <rPh sb="177" eb="178">
      <t>ナイ</t>
    </rPh>
    <rPh sb="184" eb="186">
      <t>セイビ</t>
    </rPh>
    <rPh sb="189" eb="190">
      <t>イタ</t>
    </rPh>
    <rPh sb="192" eb="194">
      <t>ケンイキ</t>
    </rPh>
    <rPh sb="195" eb="197">
      <t>ユイイツ</t>
    </rPh>
    <rPh sb="197" eb="201">
      <t>ブンベンカノウ</t>
    </rPh>
    <rPh sb="202" eb="204">
      <t>キカン</t>
    </rPh>
    <rPh sb="224" eb="227">
      <t>カンセンショウ</t>
    </rPh>
    <rPh sb="227" eb="229">
      <t>イリョウ</t>
    </rPh>
    <rPh sb="235" eb="236">
      <t>ダイ</t>
    </rPh>
    <rPh sb="236" eb="237">
      <t>2</t>
    </rPh>
    <rPh sb="250" eb="254">
      <t>ハツネツガイライ</t>
    </rPh>
    <rPh sb="255" eb="257">
      <t>セッチ</t>
    </rPh>
    <rPh sb="258" eb="260">
      <t>ケンイキ</t>
    </rPh>
    <rPh sb="261" eb="265">
      <t>ユウネツカンジャ</t>
    </rPh>
    <rPh sb="275" eb="277">
      <t>レイワ</t>
    </rPh>
    <rPh sb="278" eb="279">
      <t>ネン</t>
    </rPh>
    <rPh sb="280" eb="281">
      <t>ガツ</t>
    </rPh>
    <rPh sb="283" eb="284">
      <t>ケン</t>
    </rPh>
    <rPh sb="286" eb="288">
      <t>シンガタ</t>
    </rPh>
    <rPh sb="295" eb="298">
      <t>カンセンショウ</t>
    </rPh>
    <rPh sb="298" eb="304">
      <t>ジュウテンイリョウキカン</t>
    </rPh>
    <rPh sb="305" eb="307">
      <t>シテイ</t>
    </rPh>
    <rPh sb="308" eb="309">
      <t>ウケ</t>
    </rPh>
    <rPh sb="311" eb="314">
      <t>チュウトウショウ</t>
    </rPh>
    <rPh sb="314" eb="316">
      <t>カンジャ</t>
    </rPh>
    <rPh sb="317" eb="319">
      <t>チュウシン</t>
    </rPh>
    <rPh sb="320" eb="323">
      <t>カンセンショウ</t>
    </rPh>
    <rPh sb="323" eb="325">
      <t>カンジャ</t>
    </rPh>
    <rPh sb="331" eb="332">
      <t>オコナ</t>
    </rPh>
    <rPh sb="338" eb="340">
      <t>ヘイセイ</t>
    </rPh>
    <rPh sb="345" eb="347">
      <t>イコウ</t>
    </rPh>
    <rPh sb="349" eb="351">
      <t>ビョウトウ</t>
    </rPh>
    <rPh sb="352" eb="355">
      <t>キュウセイキ</t>
    </rPh>
    <rPh sb="355" eb="357">
      <t>ビョウトウ</t>
    </rPh>
    <rPh sb="359" eb="363">
      <t>チイキホウカツ</t>
    </rPh>
    <rPh sb="365" eb="367">
      <t>ビョウトウ</t>
    </rPh>
    <rPh sb="369" eb="371">
      <t>テンカン</t>
    </rPh>
    <rPh sb="384" eb="385">
      <t>ナカ</t>
    </rPh>
    <phoneticPr fontId="5"/>
  </si>
  <si>
    <t>　令和3年度は、新型コロナウイルス感染症重点医療機関として1病棟45床（うち休止病床31床）をコロナ専用病床とした運用を行った。その結果、病床利用率は54.6％となり全国平均と比較しても低い数値となっている。そのため、医業収支比率は74.5％で全国平均を7.7％下回ったが、一方で経常収支比率は病床確保のための補助金による財政支援等の結果、100％を上回ることができ令和2年に続き黒字決算となっている。
　費用面においては、医業収支が悪化したことにより給与費比率及び材料費比率が前年度に比べ上昇しており経営の健全性、効率性は低下している。
　令和5年度からは指定管理者制度の導入を予定しており、民間のノウハウを生かした経営を行うことで収益の増加、費用の削減に取り組んで行くこととしているが、今後も地域医療の充実のため関係機関との連携を図りながら体制の整備に努めていく。</t>
    <rPh sb="1" eb="3">
      <t>レイワ</t>
    </rPh>
    <rPh sb="4" eb="6">
      <t>ネンド</t>
    </rPh>
    <rPh sb="17" eb="20">
      <t>カンセンショウ</t>
    </rPh>
    <rPh sb="66" eb="68">
      <t>ケッカ</t>
    </rPh>
    <rPh sb="69" eb="71">
      <t>ビョウショウ</t>
    </rPh>
    <rPh sb="71" eb="74">
      <t>リヨウリツ</t>
    </rPh>
    <rPh sb="83" eb="87">
      <t>ゼンコクヘイキン</t>
    </rPh>
    <rPh sb="88" eb="90">
      <t>ヒカク</t>
    </rPh>
    <rPh sb="137" eb="139">
      <t>イッポウ</t>
    </rPh>
    <rPh sb="140" eb="144">
      <t>ケイジョウシュウシ</t>
    </rPh>
    <rPh sb="144" eb="146">
      <t>ヒリツ</t>
    </rPh>
    <rPh sb="147" eb="149">
      <t>ビョウショウ</t>
    </rPh>
    <rPh sb="149" eb="151">
      <t>カクホ</t>
    </rPh>
    <rPh sb="161" eb="163">
      <t>ザイセイ</t>
    </rPh>
    <rPh sb="163" eb="165">
      <t>シエン</t>
    </rPh>
    <rPh sb="165" eb="166">
      <t>トウ</t>
    </rPh>
    <rPh sb="167" eb="169">
      <t>ケッカ</t>
    </rPh>
    <rPh sb="175" eb="177">
      <t>ウワマワ</t>
    </rPh>
    <rPh sb="183" eb="185">
      <t>レイワ</t>
    </rPh>
    <rPh sb="186" eb="187">
      <t>ネン</t>
    </rPh>
    <rPh sb="188" eb="189">
      <t>ツヅ</t>
    </rPh>
    <rPh sb="190" eb="192">
      <t>クロジ</t>
    </rPh>
    <rPh sb="192" eb="194">
      <t>ケッサン</t>
    </rPh>
    <rPh sb="203" eb="206">
      <t>ヒヨウメン</t>
    </rPh>
    <rPh sb="217" eb="219">
      <t>アッカ</t>
    </rPh>
    <rPh sb="226" eb="229">
      <t>キュウヨヒ</t>
    </rPh>
    <rPh sb="229" eb="231">
      <t>ヒリツ</t>
    </rPh>
    <rPh sb="231" eb="232">
      <t>オヨ</t>
    </rPh>
    <rPh sb="233" eb="238">
      <t>ザイリョウヒヒリツ</t>
    </rPh>
    <rPh sb="239" eb="242">
      <t>ゼンネンド</t>
    </rPh>
    <rPh sb="243" eb="244">
      <t>クラ</t>
    </rPh>
    <rPh sb="245" eb="247">
      <t>ジョウショウ</t>
    </rPh>
    <rPh sb="251" eb="253">
      <t>ケイエイ</t>
    </rPh>
    <rPh sb="254" eb="257">
      <t>ケンゼンセイ</t>
    </rPh>
    <rPh sb="258" eb="260">
      <t>コウリツ</t>
    </rPh>
    <rPh sb="260" eb="261">
      <t>セイ</t>
    </rPh>
    <rPh sb="262" eb="264">
      <t>テイカ</t>
    </rPh>
    <rPh sb="271" eb="273">
      <t>レイワ</t>
    </rPh>
    <rPh sb="274" eb="276">
      <t>ネンド</t>
    </rPh>
    <rPh sb="279" eb="286">
      <t>シテイカンリシャセイド</t>
    </rPh>
    <rPh sb="287" eb="289">
      <t>ドウニュウ</t>
    </rPh>
    <rPh sb="290" eb="292">
      <t>ヨテイ</t>
    </rPh>
    <rPh sb="297" eb="299">
      <t>ミンカン</t>
    </rPh>
    <rPh sb="305" eb="306">
      <t>イ</t>
    </rPh>
    <rPh sb="309" eb="311">
      <t>ケイエイ</t>
    </rPh>
    <rPh sb="312" eb="313">
      <t>オコナ</t>
    </rPh>
    <rPh sb="317" eb="319">
      <t>シュウエキ</t>
    </rPh>
    <rPh sb="320" eb="322">
      <t>ゾウカ</t>
    </rPh>
    <rPh sb="323" eb="325">
      <t>ヒヨウ</t>
    </rPh>
    <rPh sb="326" eb="328">
      <t>サクゲン</t>
    </rPh>
    <rPh sb="329" eb="330">
      <t>ト</t>
    </rPh>
    <rPh sb="331" eb="332">
      <t>ク</t>
    </rPh>
    <rPh sb="334" eb="335">
      <t>イ</t>
    </rPh>
    <rPh sb="345" eb="347">
      <t>コンゴ</t>
    </rPh>
    <rPh sb="348" eb="350">
      <t>チイキ</t>
    </rPh>
    <rPh sb="353" eb="355">
      <t>ジュウジツ</t>
    </rPh>
    <rPh sb="358" eb="362">
      <t>カンケイキカン</t>
    </rPh>
    <rPh sb="364" eb="366">
      <t>レンケイ</t>
    </rPh>
    <rPh sb="367" eb="368">
      <t>ハカ</t>
    </rPh>
    <rPh sb="375" eb="377">
      <t>セイビ</t>
    </rPh>
    <rPh sb="378" eb="379">
      <t>ツト</t>
    </rPh>
    <phoneticPr fontId="5"/>
  </si>
  <si>
    <t>　令和3年度は前年度に引き続き、新型コロナウイルス感染症重点医療機関として発熱外来、ワクチン接種及び入院対応等の新型コロナ対応を積極的に行い、地域の医療に貢献してきた。
　感染症病棟の運営のために病床を休止する措置を行い、入院患者数が減少した結果、入院収益は減少したが、外来患者数及び外来収益は増加しており今後も引き続き増患による収益確保に勤めていく。
　また、令和5年度からは指定管理者制度の導入が決定しており、今後は民間の団体による運営に変更となるが、引き続き、地域医療の確保に努めながら持続可能な病院経営を行うため収益の確保、経営の効率化による費用の削減等に取り組んでいく。</t>
    <rPh sb="1" eb="3">
      <t>レイワ</t>
    </rPh>
    <rPh sb="4" eb="6">
      <t>ネンド</t>
    </rPh>
    <rPh sb="7" eb="10">
      <t>ゼンネンド</t>
    </rPh>
    <rPh sb="11" eb="12">
      <t>ヒ</t>
    </rPh>
    <rPh sb="13" eb="14">
      <t>ツヅ</t>
    </rPh>
    <rPh sb="16" eb="18">
      <t>シンガタ</t>
    </rPh>
    <rPh sb="25" eb="28">
      <t>カンセンショウ</t>
    </rPh>
    <rPh sb="28" eb="34">
      <t>ジュウテンイリョウキカン</t>
    </rPh>
    <rPh sb="37" eb="41">
      <t>ハツネツガイライ</t>
    </rPh>
    <rPh sb="46" eb="48">
      <t>セッシュ</t>
    </rPh>
    <rPh sb="48" eb="49">
      <t>オヨ</t>
    </rPh>
    <rPh sb="50" eb="54">
      <t>ニュウインタイオウ</t>
    </rPh>
    <rPh sb="54" eb="55">
      <t>トウ</t>
    </rPh>
    <rPh sb="56" eb="58">
      <t>シンガタ</t>
    </rPh>
    <rPh sb="61" eb="63">
      <t>タイオウ</t>
    </rPh>
    <rPh sb="64" eb="66">
      <t>セッキョク</t>
    </rPh>
    <rPh sb="66" eb="67">
      <t>テキ</t>
    </rPh>
    <rPh sb="68" eb="69">
      <t>オコナ</t>
    </rPh>
    <rPh sb="71" eb="73">
      <t>チイキ</t>
    </rPh>
    <rPh sb="74" eb="76">
      <t>イリョウ</t>
    </rPh>
    <rPh sb="77" eb="79">
      <t>コウケン</t>
    </rPh>
    <rPh sb="86" eb="89">
      <t>カンセンショウ</t>
    </rPh>
    <rPh sb="89" eb="91">
      <t>ビョウトウ</t>
    </rPh>
    <rPh sb="92" eb="94">
      <t>ウンエイ</t>
    </rPh>
    <rPh sb="98" eb="100">
      <t>ビョウショウ</t>
    </rPh>
    <rPh sb="101" eb="103">
      <t>キュウシ</t>
    </rPh>
    <rPh sb="105" eb="107">
      <t>ソチ</t>
    </rPh>
    <rPh sb="108" eb="109">
      <t>オコナ</t>
    </rPh>
    <rPh sb="111" eb="116">
      <t>ニュウインカンジャスウ</t>
    </rPh>
    <rPh sb="117" eb="119">
      <t>ゲンショウ</t>
    </rPh>
    <rPh sb="121" eb="123">
      <t>ケッカ</t>
    </rPh>
    <rPh sb="129" eb="131">
      <t>ゲンショウ</t>
    </rPh>
    <rPh sb="135" eb="137">
      <t>ガイライ</t>
    </rPh>
    <rPh sb="137" eb="140">
      <t>カンジャスウ</t>
    </rPh>
    <rPh sb="140" eb="141">
      <t>オヨ</t>
    </rPh>
    <rPh sb="142" eb="146">
      <t>ガイライシュウエキ</t>
    </rPh>
    <rPh sb="147" eb="149">
      <t>ゾウカ</t>
    </rPh>
    <rPh sb="153" eb="155">
      <t>コンゴ</t>
    </rPh>
    <rPh sb="156" eb="157">
      <t>ヒ</t>
    </rPh>
    <rPh sb="158" eb="159">
      <t>ツヅ</t>
    </rPh>
    <rPh sb="160" eb="162">
      <t>ゾウカン</t>
    </rPh>
    <rPh sb="165" eb="169">
      <t>シュウエキカクホ</t>
    </rPh>
    <rPh sb="170" eb="171">
      <t>ツト</t>
    </rPh>
    <rPh sb="181" eb="183">
      <t>レイワ</t>
    </rPh>
    <rPh sb="184" eb="186">
      <t>ネンド</t>
    </rPh>
    <rPh sb="189" eb="196">
      <t>シテイカンリシャセイド</t>
    </rPh>
    <rPh sb="197" eb="199">
      <t>ドウニュウ</t>
    </rPh>
    <rPh sb="200" eb="202">
      <t>ケッテイ</t>
    </rPh>
    <rPh sb="207" eb="209">
      <t>コンゴ</t>
    </rPh>
    <rPh sb="210" eb="212">
      <t>ミンカン</t>
    </rPh>
    <rPh sb="213" eb="215">
      <t>ダンタイ</t>
    </rPh>
    <rPh sb="218" eb="220">
      <t>ウンエイ</t>
    </rPh>
    <rPh sb="221" eb="223">
      <t>ヘンコウ</t>
    </rPh>
    <rPh sb="228" eb="229">
      <t>ヒ</t>
    </rPh>
    <rPh sb="230" eb="231">
      <t>ツヅ</t>
    </rPh>
    <rPh sb="241" eb="242">
      <t>ツト</t>
    </rPh>
    <rPh sb="246" eb="250">
      <t>ジゾクカノウ</t>
    </rPh>
    <rPh sb="251" eb="255">
      <t>ビョウインケイエイ</t>
    </rPh>
    <rPh sb="256" eb="257">
      <t>オコナ</t>
    </rPh>
    <rPh sb="260" eb="262">
      <t>シュウエキ</t>
    </rPh>
    <rPh sb="263" eb="265">
      <t>カクホ</t>
    </rPh>
    <rPh sb="266" eb="268">
      <t>ケイエイ</t>
    </rPh>
    <rPh sb="269" eb="272">
      <t>コウリツカ</t>
    </rPh>
    <rPh sb="275" eb="277">
      <t>ヒヨウ</t>
    </rPh>
    <rPh sb="278" eb="280">
      <t>サクゲン</t>
    </rPh>
    <rPh sb="280" eb="281">
      <t>トウ</t>
    </rPh>
    <rPh sb="282" eb="283">
      <t>ト</t>
    </rPh>
    <rPh sb="284" eb="285">
      <t>ク</t>
    </rPh>
    <phoneticPr fontId="5"/>
  </si>
  <si>
    <t>　現在の病院施設は昭和25年の開院以来、地域の医療ニーズに合わせて増改築を行ってきたが、病棟のある建屋は既に築約40年を経過しており、老朽化が進んでいる状況となっている。また、医療機器については、更新時期を経過したものから順次更新を行っているが、器械備品減価償却率は全国平均に比べて7.0ポイント高い。これは、赤字経営が続く中、経営改善のため医療機器更新費用を抑制してきた結果、老朽化が進み比率が上昇したものである。
　令和8年度中には、病院の建替えを予定しているため今後数値の改善は期待されるが、それまでの期間においても費用対効果を十分に検討したうえで必要な投資を行っていくこととする。</t>
    <rPh sb="1" eb="3">
      <t>ゲンザイ</t>
    </rPh>
    <rPh sb="4" eb="8">
      <t>ビョウインシセツ</t>
    </rPh>
    <rPh sb="9" eb="11">
      <t>ショウワ</t>
    </rPh>
    <rPh sb="13" eb="14">
      <t>ネン</t>
    </rPh>
    <rPh sb="15" eb="17">
      <t>カイイン</t>
    </rPh>
    <rPh sb="17" eb="19">
      <t>イライ</t>
    </rPh>
    <rPh sb="20" eb="22">
      <t>チイキ</t>
    </rPh>
    <rPh sb="23" eb="25">
      <t>イリョウ</t>
    </rPh>
    <rPh sb="29" eb="30">
      <t>ア</t>
    </rPh>
    <rPh sb="33" eb="36">
      <t>ゾウカイチク</t>
    </rPh>
    <rPh sb="37" eb="38">
      <t>オコナ</t>
    </rPh>
    <rPh sb="44" eb="46">
      <t>ビョウトウ</t>
    </rPh>
    <rPh sb="49" eb="51">
      <t>タテヤ</t>
    </rPh>
    <rPh sb="52" eb="53">
      <t>スデ</t>
    </rPh>
    <rPh sb="54" eb="55">
      <t>チク</t>
    </rPh>
    <rPh sb="55" eb="56">
      <t>ヤク</t>
    </rPh>
    <rPh sb="58" eb="59">
      <t>ネン</t>
    </rPh>
    <rPh sb="60" eb="62">
      <t>ケイカ</t>
    </rPh>
    <rPh sb="67" eb="70">
      <t>ロウキュウカ</t>
    </rPh>
    <rPh sb="71" eb="72">
      <t>スス</t>
    </rPh>
    <rPh sb="76" eb="78">
      <t>ジョウキョウ</t>
    </rPh>
    <rPh sb="98" eb="102">
      <t>コウシンジキ</t>
    </rPh>
    <rPh sb="103" eb="105">
      <t>ケイカ</t>
    </rPh>
    <rPh sb="111" eb="113">
      <t>ジュンジ</t>
    </rPh>
    <rPh sb="113" eb="115">
      <t>コウシン</t>
    </rPh>
    <rPh sb="116" eb="117">
      <t>オコナ</t>
    </rPh>
    <rPh sb="123" eb="125">
      <t>キカイ</t>
    </rPh>
    <rPh sb="125" eb="132">
      <t>ビヒンゲンカショウキャクリツ</t>
    </rPh>
    <rPh sb="133" eb="135">
      <t>ゼンコク</t>
    </rPh>
    <rPh sb="135" eb="137">
      <t>ヘイキン</t>
    </rPh>
    <rPh sb="138" eb="139">
      <t>クラ</t>
    </rPh>
    <rPh sb="148" eb="149">
      <t>タカ</t>
    </rPh>
    <rPh sb="155" eb="159">
      <t>アカジケイエイ</t>
    </rPh>
    <rPh sb="160" eb="161">
      <t>ツヅ</t>
    </rPh>
    <rPh sb="162" eb="163">
      <t>ナカ</t>
    </rPh>
    <rPh sb="164" eb="168">
      <t>ケイエイカイゼン</t>
    </rPh>
    <rPh sb="171" eb="173">
      <t>イリョウ</t>
    </rPh>
    <rPh sb="173" eb="175">
      <t>キキ</t>
    </rPh>
    <rPh sb="175" eb="177">
      <t>コウシン</t>
    </rPh>
    <rPh sb="177" eb="179">
      <t>ヒヨウ</t>
    </rPh>
    <rPh sb="180" eb="182">
      <t>ヨクセイ</t>
    </rPh>
    <rPh sb="186" eb="188">
      <t>ケッカ</t>
    </rPh>
    <rPh sb="189" eb="192">
      <t>ロウキュウカ</t>
    </rPh>
    <rPh sb="193" eb="194">
      <t>スス</t>
    </rPh>
    <rPh sb="195" eb="197">
      <t>ヒリツ</t>
    </rPh>
    <rPh sb="198" eb="200">
      <t>ジョウショウ</t>
    </rPh>
    <rPh sb="210" eb="212">
      <t>レイワ</t>
    </rPh>
    <rPh sb="213" eb="215">
      <t>ネンド</t>
    </rPh>
    <rPh sb="215" eb="216">
      <t>チュウ</t>
    </rPh>
    <rPh sb="222" eb="224">
      <t>タテカ</t>
    </rPh>
    <rPh sb="226" eb="228">
      <t>ヨテイ</t>
    </rPh>
    <rPh sb="234" eb="236">
      <t>コンゴ</t>
    </rPh>
    <rPh sb="236" eb="238">
      <t>スウチ</t>
    </rPh>
    <rPh sb="239" eb="241">
      <t>カイゼン</t>
    </rPh>
    <rPh sb="242" eb="244">
      <t>キタイ</t>
    </rPh>
    <rPh sb="254" eb="256">
      <t>キカン</t>
    </rPh>
    <rPh sb="261" eb="263">
      <t>ヒヨウ</t>
    </rPh>
    <rPh sb="263" eb="264">
      <t>タイ</t>
    </rPh>
    <rPh sb="264" eb="266">
      <t>コウカ</t>
    </rPh>
    <rPh sb="267" eb="269">
      <t>ジュウブン</t>
    </rPh>
    <rPh sb="270" eb="272">
      <t>ケントウ</t>
    </rPh>
    <rPh sb="277" eb="279">
      <t>ヒツヨウ</t>
    </rPh>
    <rPh sb="280" eb="282">
      <t>トウシ</t>
    </rPh>
    <rPh sb="283" eb="28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</si>
</sst>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65.900000000000006</c:v>
                </c:pt>
                <c:pt idx="1">
                  <c:v>73</c:v>
                </c:pt>
                <c:pt idx="2">
                  <c:v>65.3</c:v>
                </c:pt>
                <c:pt idx="3">
                  <c:v>62</c:v>
                </c:pt>
                <c:pt idx="4">
                  <c:v>54.6</c:v>
                </c:pt>
              </c:numCache>
            </c:numRef>
          </c:val>
          <c:extLst>
            <c:ext xmlns:c16="http://schemas.microsoft.com/office/drawing/2014/chart" uri="{C3380CC4-5D6E-409C-BE32-E72D297353CC}">
              <c16:uniqueId val="{00000000-EA4A-4808-AC2F-96D1F0A374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A4A-4808-AC2F-96D1F0A374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7613</c:v>
                </c:pt>
                <c:pt idx="1">
                  <c:v>7816</c:v>
                </c:pt>
                <c:pt idx="2">
                  <c:v>8524</c:v>
                </c:pt>
                <c:pt idx="3">
                  <c:v>9582</c:v>
                </c:pt>
                <c:pt idx="4">
                  <c:v>9932</c:v>
                </c:pt>
              </c:numCache>
            </c:numRef>
          </c:val>
          <c:extLst>
            <c:ext xmlns:c16="http://schemas.microsoft.com/office/drawing/2014/chart" uri="{C3380CC4-5D6E-409C-BE32-E72D297353CC}">
              <c16:uniqueId val="{00000000-D5CB-4E7B-A7FF-8AD045EE0F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5CB-4E7B-A7FF-8AD045EE0F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39671</c:v>
                </c:pt>
                <c:pt idx="1">
                  <c:v>41254</c:v>
                </c:pt>
                <c:pt idx="2">
                  <c:v>40685</c:v>
                </c:pt>
                <c:pt idx="3">
                  <c:v>40519</c:v>
                </c:pt>
                <c:pt idx="4">
                  <c:v>39697</c:v>
                </c:pt>
              </c:numCache>
            </c:numRef>
          </c:val>
          <c:extLst>
            <c:ext xmlns:c16="http://schemas.microsoft.com/office/drawing/2014/chart" uri="{C3380CC4-5D6E-409C-BE32-E72D297353CC}">
              <c16:uniqueId val="{00000000-CEB3-4E07-9E5E-47891BB42C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EB3-4E07-9E5E-47891BB42C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186.2</c:v>
                </c:pt>
                <c:pt idx="1">
                  <c:v>158.1</c:v>
                </c:pt>
                <c:pt idx="2">
                  <c:v>180.2</c:v>
                </c:pt>
                <c:pt idx="3">
                  <c:v>166.9</c:v>
                </c:pt>
                <c:pt idx="4">
                  <c:v>156.69999999999999</c:v>
                </c:pt>
              </c:numCache>
            </c:numRef>
          </c:val>
          <c:extLst>
            <c:ext xmlns:c16="http://schemas.microsoft.com/office/drawing/2014/chart" uri="{C3380CC4-5D6E-409C-BE32-E72D297353CC}">
              <c16:uniqueId val="{00000000-B618-47F0-96AA-C08794709A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618-47F0-96AA-C08794709A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82.8</c:v>
                </c:pt>
                <c:pt idx="1">
                  <c:v>92.5</c:v>
                </c:pt>
                <c:pt idx="2">
                  <c:v>87.2</c:v>
                </c:pt>
                <c:pt idx="3">
                  <c:v>81.7</c:v>
                </c:pt>
                <c:pt idx="4">
                  <c:v>74.5</c:v>
                </c:pt>
              </c:numCache>
            </c:numRef>
          </c:val>
          <c:extLst>
            <c:ext xmlns:c16="http://schemas.microsoft.com/office/drawing/2014/chart" uri="{C3380CC4-5D6E-409C-BE32-E72D297353CC}">
              <c16:uniqueId val="{00000000-0CFF-49E4-8B0D-F257C98754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CFF-49E4-8B0D-F257C98754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92.9</c:v>
                </c:pt>
                <c:pt idx="1">
                  <c:v>99.8</c:v>
                </c:pt>
                <c:pt idx="2">
                  <c:v>94.6</c:v>
                </c:pt>
                <c:pt idx="3">
                  <c:v>116.7</c:v>
                </c:pt>
                <c:pt idx="4">
                  <c:v>118.8</c:v>
                </c:pt>
              </c:numCache>
            </c:numRef>
          </c:val>
          <c:extLst>
            <c:ext xmlns:c16="http://schemas.microsoft.com/office/drawing/2014/chart" uri="{C3380CC4-5D6E-409C-BE32-E72D297353CC}">
              <c16:uniqueId val="{00000000-5402-436E-A45B-4537A50FD0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402-436E-A45B-4537A50FD0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70.099999999999994</c:v>
                </c:pt>
                <c:pt idx="1">
                  <c:v>72.599999999999994</c:v>
                </c:pt>
                <c:pt idx="2">
                  <c:v>72.2</c:v>
                </c:pt>
                <c:pt idx="3">
                  <c:v>73.2</c:v>
                </c:pt>
                <c:pt idx="4">
                  <c:v>74.599999999999994</c:v>
                </c:pt>
              </c:numCache>
            </c:numRef>
          </c:val>
          <c:extLst>
            <c:ext xmlns:c16="http://schemas.microsoft.com/office/drawing/2014/chart" uri="{C3380CC4-5D6E-409C-BE32-E72D297353CC}">
              <c16:uniqueId val="{00000000-FAD3-4C3B-B8E4-72002BF319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AD3-4C3B-B8E4-72002BF319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87.1</c:v>
                </c:pt>
                <c:pt idx="2">
                  <c:v>80.3</c:v>
                </c:pt>
                <c:pt idx="3">
                  <c:v>80.3</c:v>
                </c:pt>
                <c:pt idx="4">
                  <c:v>80.900000000000006</c:v>
                </c:pt>
              </c:numCache>
            </c:numRef>
          </c:val>
          <c:extLst>
            <c:ext xmlns:c16="http://schemas.microsoft.com/office/drawing/2014/chart" uri="{C3380CC4-5D6E-409C-BE32-E72D297353CC}">
              <c16:uniqueId val="{00000000-277F-4683-A647-91C755A12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77F-4683-A647-91C755A12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40828331</c:v>
                </c:pt>
                <c:pt idx="1">
                  <c:v>40880376</c:v>
                </c:pt>
                <c:pt idx="2">
                  <c:v>42434643</c:v>
                </c:pt>
                <c:pt idx="3">
                  <c:v>43153134</c:v>
                </c:pt>
                <c:pt idx="4">
                  <c:v>43540153</c:v>
                </c:pt>
              </c:numCache>
            </c:numRef>
          </c:val>
          <c:extLst>
            <c:ext xmlns:c16="http://schemas.microsoft.com/office/drawing/2014/chart" uri="{C3380CC4-5D6E-409C-BE32-E72D297353CC}">
              <c16:uniqueId val="{00000000-164C-4DBD-A6AB-E77E5B0191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64C-4DBD-A6AB-E77E5B0191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11.8</c:v>
                </c:pt>
                <c:pt idx="1">
                  <c:v>11.9</c:v>
                </c:pt>
                <c:pt idx="2">
                  <c:v>12.7</c:v>
                </c:pt>
                <c:pt idx="3">
                  <c:v>13.4</c:v>
                </c:pt>
                <c:pt idx="4">
                  <c:v>14.3</c:v>
                </c:pt>
              </c:numCache>
            </c:numRef>
          </c:val>
          <c:extLst>
            <c:ext xmlns:c16="http://schemas.microsoft.com/office/drawing/2014/chart" uri="{C3380CC4-5D6E-409C-BE32-E72D297353CC}">
              <c16:uniqueId val="{00000000-D2DF-4CA1-A7CE-B711341331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2DF-4CA1-A7CE-B711341331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73.5</c:v>
                </c:pt>
                <c:pt idx="1">
                  <c:v>66.2</c:v>
                </c:pt>
                <c:pt idx="2">
                  <c:v>68.5</c:v>
                </c:pt>
                <c:pt idx="3">
                  <c:v>71.900000000000006</c:v>
                </c:pt>
                <c:pt idx="4">
                  <c:v>78.2</c:v>
                </c:pt>
              </c:numCache>
            </c:numRef>
          </c:val>
          <c:extLst>
            <c:ext xmlns:c16="http://schemas.microsoft.com/office/drawing/2014/chart" uri="{C3380CC4-5D6E-409C-BE32-E72D297353CC}">
              <c16:uniqueId val="{00000000-2356-4010-A05B-E978DE7F2F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356-4010-A05B-E978DE7F2F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3" zoomScale="40" zoomScaleNormal="4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7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和歌山県有田市　市立病院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153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感 災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157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12">
        <f>データ!U6</f>
        <v>26713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14675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135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135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183</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184</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92.9</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94.6</v>
      </c>
      <c r="AU33" s="70"/>
      <c r="AV33" s="70"/>
      <c r="AW33" s="70"/>
      <c r="AX33" s="70"/>
      <c r="AY33" s="70"/>
      <c r="AZ33" s="70"/>
      <c r="BA33" s="70"/>
      <c r="BB33" s="70"/>
      <c r="BC33" s="70"/>
      <c r="BD33" s="70"/>
      <c r="BE33" s="70"/>
      <c r="BF33" s="70"/>
      <c r="BG33" s="70"/>
      <c r="BH33" s="71"/>
      <c r="BI33" s="69">
        <f>データ!AL7</f>
        <v>116.7</v>
      </c>
      <c r="BJ33" s="70"/>
      <c r="BK33" s="70"/>
      <c r="BL33" s="70"/>
      <c r="BM33" s="70"/>
      <c r="BN33" s="70"/>
      <c r="BO33" s="70"/>
      <c r="BP33" s="70"/>
      <c r="BQ33" s="70"/>
      <c r="BR33" s="70"/>
      <c r="BS33" s="70"/>
      <c r="BT33" s="70"/>
      <c r="BU33" s="70"/>
      <c r="BV33" s="70"/>
      <c r="BW33" s="71"/>
      <c r="BX33" s="69">
        <f>データ!AM7</f>
        <v>118.8</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82.8</v>
      </c>
      <c r="DE33" s="70"/>
      <c r="DF33" s="70"/>
      <c r="DG33" s="70"/>
      <c r="DH33" s="70"/>
      <c r="DI33" s="70"/>
      <c r="DJ33" s="70"/>
      <c r="DK33" s="70"/>
      <c r="DL33" s="70"/>
      <c r="DM33" s="70"/>
      <c r="DN33" s="70"/>
      <c r="DO33" s="70"/>
      <c r="DP33" s="70"/>
      <c r="DQ33" s="70"/>
      <c r="DR33" s="71"/>
      <c r="DS33" s="69">
        <f>データ!AU7</f>
        <v>92.5</v>
      </c>
      <c r="DT33" s="70"/>
      <c r="DU33" s="70"/>
      <c r="DV33" s="70"/>
      <c r="DW33" s="70"/>
      <c r="DX33" s="70"/>
      <c r="DY33" s="70"/>
      <c r="DZ33" s="70"/>
      <c r="EA33" s="70"/>
      <c r="EB33" s="70"/>
      <c r="EC33" s="70"/>
      <c r="ED33" s="70"/>
      <c r="EE33" s="70"/>
      <c r="EF33" s="70"/>
      <c r="EG33" s="71"/>
      <c r="EH33" s="69">
        <f>データ!AV7</f>
        <v>87.2</v>
      </c>
      <c r="EI33" s="70"/>
      <c r="EJ33" s="70"/>
      <c r="EK33" s="70"/>
      <c r="EL33" s="70"/>
      <c r="EM33" s="70"/>
      <c r="EN33" s="70"/>
      <c r="EO33" s="70"/>
      <c r="EP33" s="70"/>
      <c r="EQ33" s="70"/>
      <c r="ER33" s="70"/>
      <c r="ES33" s="70"/>
      <c r="ET33" s="70"/>
      <c r="EU33" s="70"/>
      <c r="EV33" s="71"/>
      <c r="EW33" s="69">
        <f>データ!AW7</f>
        <v>81.7</v>
      </c>
      <c r="EX33" s="70"/>
      <c r="EY33" s="70"/>
      <c r="EZ33" s="70"/>
      <c r="FA33" s="70"/>
      <c r="FB33" s="70"/>
      <c r="FC33" s="70"/>
      <c r="FD33" s="70"/>
      <c r="FE33" s="70"/>
      <c r="FF33" s="70"/>
      <c r="FG33" s="70"/>
      <c r="FH33" s="70"/>
      <c r="FI33" s="70"/>
      <c r="FJ33" s="70"/>
      <c r="FK33" s="71"/>
      <c r="FL33" s="69">
        <f>データ!AX7</f>
        <v>74.5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186.2</v>
      </c>
      <c r="GS33" s="70"/>
      <c r="GT33" s="70"/>
      <c r="GU33" s="70"/>
      <c r="GV33" s="70"/>
      <c r="GW33" s="70"/>
      <c r="GX33" s="70"/>
      <c r="GY33" s="70"/>
      <c r="GZ33" s="70"/>
      <c r="HA33" s="70"/>
      <c r="HB33" s="70"/>
      <c r="HC33" s="70"/>
      <c r="HD33" s="70"/>
      <c r="HE33" s="70"/>
      <c r="HF33" s="71"/>
      <c r="HG33" s="69">
        <f>データ!BF7</f>
        <v>158.1</v>
      </c>
      <c r="HH33" s="70"/>
      <c r="HI33" s="70"/>
      <c r="HJ33" s="70"/>
      <c r="HK33" s="70"/>
      <c r="HL33" s="70"/>
      <c r="HM33" s="70"/>
      <c r="HN33" s="70"/>
      <c r="HO33" s="70"/>
      <c r="HP33" s="70"/>
      <c r="HQ33" s="70"/>
      <c r="HR33" s="70"/>
      <c r="HS33" s="70"/>
      <c r="HT33" s="70"/>
      <c r="HU33" s="71"/>
      <c r="HV33" s="69">
        <f>データ!BG7</f>
        <v>180.2</v>
      </c>
      <c r="HW33" s="70"/>
      <c r="HX33" s="70"/>
      <c r="HY33" s="70"/>
      <c r="HZ33" s="70"/>
      <c r="IA33" s="70"/>
      <c r="IB33" s="70"/>
      <c r="IC33" s="70"/>
      <c r="ID33" s="70"/>
      <c r="IE33" s="70"/>
      <c r="IF33" s="70"/>
      <c r="IG33" s="70"/>
      <c r="IH33" s="70"/>
      <c r="II33" s="70"/>
      <c r="IJ33" s="71"/>
      <c r="IK33" s="69">
        <f>データ!BH7</f>
        <v>166.9</v>
      </c>
      <c r="IL33" s="70"/>
      <c r="IM33" s="70"/>
      <c r="IN33" s="70"/>
      <c r="IO33" s="70"/>
      <c r="IP33" s="70"/>
      <c r="IQ33" s="70"/>
      <c r="IR33" s="70"/>
      <c r="IS33" s="70"/>
      <c r="IT33" s="70"/>
      <c r="IU33" s="70"/>
      <c r="IV33" s="70"/>
      <c r="IW33" s="70"/>
      <c r="IX33" s="70"/>
      <c r="IY33" s="71"/>
      <c r="IZ33" s="69">
        <f>データ!BI7</f>
        <v>156.69999999999999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65.900000000000006</v>
      </c>
      <c r="KG33" s="70"/>
      <c r="KH33" s="70"/>
      <c r="KI33" s="70"/>
      <c r="KJ33" s="70"/>
      <c r="KK33" s="70"/>
      <c r="KL33" s="70"/>
      <c r="KM33" s="70"/>
      <c r="KN33" s="70"/>
      <c r="KO33" s="70"/>
      <c r="KP33" s="70"/>
      <c r="KQ33" s="70"/>
      <c r="KR33" s="70"/>
      <c r="KS33" s="70"/>
      <c r="KT33" s="71"/>
      <c r="KU33" s="69">
        <f>データ!BQ7</f>
        <v>73</v>
      </c>
      <c r="KV33" s="70"/>
      <c r="KW33" s="70"/>
      <c r="KX33" s="70"/>
      <c r="KY33" s="70"/>
      <c r="KZ33" s="70"/>
      <c r="LA33" s="70"/>
      <c r="LB33" s="70"/>
      <c r="LC33" s="70"/>
      <c r="LD33" s="70"/>
      <c r="LE33" s="70"/>
      <c r="LF33" s="70"/>
      <c r="LG33" s="70"/>
      <c r="LH33" s="70"/>
      <c r="LI33" s="71"/>
      <c r="LJ33" s="69">
        <f>データ!BR7</f>
        <v>65.3</v>
      </c>
      <c r="LK33" s="70"/>
      <c r="LL33" s="70"/>
      <c r="LM33" s="70"/>
      <c r="LN33" s="70"/>
      <c r="LO33" s="70"/>
      <c r="LP33" s="70"/>
      <c r="LQ33" s="70"/>
      <c r="LR33" s="70"/>
      <c r="LS33" s="70"/>
      <c r="LT33" s="70"/>
      <c r="LU33" s="70"/>
      <c r="LV33" s="70"/>
      <c r="LW33" s="70"/>
      <c r="LX33" s="71"/>
      <c r="LY33" s="69">
        <f>データ!BS7</f>
        <v>62</v>
      </c>
      <c r="LZ33" s="70"/>
      <c r="MA33" s="70"/>
      <c r="MB33" s="70"/>
      <c r="MC33" s="70"/>
      <c r="MD33" s="70"/>
      <c r="ME33" s="70"/>
      <c r="MF33" s="70"/>
      <c r="MG33" s="70"/>
      <c r="MH33" s="70"/>
      <c r="MI33" s="70"/>
      <c r="MJ33" s="70"/>
      <c r="MK33" s="70"/>
      <c r="ML33" s="70"/>
      <c r="MM33" s="71"/>
      <c r="MN33" s="69">
        <f>データ!BT7</f>
        <v>54.6</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185</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187</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39671</v>
      </c>
      <c r="Q55" s="88"/>
      <c r="R55" s="88"/>
      <c r="S55" s="88"/>
      <c r="T55" s="88"/>
      <c r="U55" s="88"/>
      <c r="V55" s="88"/>
      <c r="W55" s="88"/>
      <c r="X55" s="88"/>
      <c r="Y55" s="88"/>
      <c r="Z55" s="88"/>
      <c r="AA55" s="88"/>
      <c r="AB55" s="88"/>
      <c r="AC55" s="88"/>
      <c r="AD55" s="89"/>
      <c r="AE55" s="87">
        <f>データ!CB7</f>
        <v>41254</v>
      </c>
      <c r="AF55" s="88"/>
      <c r="AG55" s="88"/>
      <c r="AH55" s="88"/>
      <c r="AI55" s="88"/>
      <c r="AJ55" s="88"/>
      <c r="AK55" s="88"/>
      <c r="AL55" s="88"/>
      <c r="AM55" s="88"/>
      <c r="AN55" s="88"/>
      <c r="AO55" s="88"/>
      <c r="AP55" s="88"/>
      <c r="AQ55" s="88"/>
      <c r="AR55" s="88"/>
      <c r="AS55" s="89"/>
      <c r="AT55" s="87">
        <f>データ!CC7</f>
        <v>40685</v>
      </c>
      <c r="AU55" s="88"/>
      <c r="AV55" s="88"/>
      <c r="AW55" s="88"/>
      <c r="AX55" s="88"/>
      <c r="AY55" s="88"/>
      <c r="AZ55" s="88"/>
      <c r="BA55" s="88"/>
      <c r="BB55" s="88"/>
      <c r="BC55" s="88"/>
      <c r="BD55" s="88"/>
      <c r="BE55" s="88"/>
      <c r="BF55" s="88"/>
      <c r="BG55" s="88"/>
      <c r="BH55" s="89"/>
      <c r="BI55" s="87">
        <f>データ!CD7</f>
        <v>40519</v>
      </c>
      <c r="BJ55" s="88"/>
      <c r="BK55" s="88"/>
      <c r="BL55" s="88"/>
      <c r="BM55" s="88"/>
      <c r="BN55" s="88"/>
      <c r="BO55" s="88"/>
      <c r="BP55" s="88"/>
      <c r="BQ55" s="88"/>
      <c r="BR55" s="88"/>
      <c r="BS55" s="88"/>
      <c r="BT55" s="88"/>
      <c r="BU55" s="88"/>
      <c r="BV55" s="88"/>
      <c r="BW55" s="89"/>
      <c r="BX55" s="87">
        <f>データ!CE7</f>
        <v>39697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7613</v>
      </c>
      <c r="DE55" s="88"/>
      <c r="DF55" s="88"/>
      <c r="DG55" s="88"/>
      <c r="DH55" s="88"/>
      <c r="DI55" s="88"/>
      <c r="DJ55" s="88"/>
      <c r="DK55" s="88"/>
      <c r="DL55" s="88"/>
      <c r="DM55" s="88"/>
      <c r="DN55" s="88"/>
      <c r="DO55" s="88"/>
      <c r="DP55" s="88"/>
      <c r="DQ55" s="88"/>
      <c r="DR55" s="89"/>
      <c r="DS55" s="87">
        <f>データ!CM7</f>
        <v>7816</v>
      </c>
      <c r="DT55" s="88"/>
      <c r="DU55" s="88"/>
      <c r="DV55" s="88"/>
      <c r="DW55" s="88"/>
      <c r="DX55" s="88"/>
      <c r="DY55" s="88"/>
      <c r="DZ55" s="88"/>
      <c r="EA55" s="88"/>
      <c r="EB55" s="88"/>
      <c r="EC55" s="88"/>
      <c r="ED55" s="88"/>
      <c r="EE55" s="88"/>
      <c r="EF55" s="88"/>
      <c r="EG55" s="89"/>
      <c r="EH55" s="87">
        <f>データ!CN7</f>
        <v>8524</v>
      </c>
      <c r="EI55" s="88"/>
      <c r="EJ55" s="88"/>
      <c r="EK55" s="88"/>
      <c r="EL55" s="88"/>
      <c r="EM55" s="88"/>
      <c r="EN55" s="88"/>
      <c r="EO55" s="88"/>
      <c r="EP55" s="88"/>
      <c r="EQ55" s="88"/>
      <c r="ER55" s="88"/>
      <c r="ES55" s="88"/>
      <c r="ET55" s="88"/>
      <c r="EU55" s="88"/>
      <c r="EV55" s="89"/>
      <c r="EW55" s="87">
        <f>データ!CO7</f>
        <v>9582</v>
      </c>
      <c r="EX55" s="88"/>
      <c r="EY55" s="88"/>
      <c r="EZ55" s="88"/>
      <c r="FA55" s="88"/>
      <c r="FB55" s="88"/>
      <c r="FC55" s="88"/>
      <c r="FD55" s="88"/>
      <c r="FE55" s="88"/>
      <c r="FF55" s="88"/>
      <c r="FG55" s="88"/>
      <c r="FH55" s="88"/>
      <c r="FI55" s="88"/>
      <c r="FJ55" s="88"/>
      <c r="FK55" s="89"/>
      <c r="FL55" s="87">
        <f>データ!CP7</f>
        <v>9932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73.5</v>
      </c>
      <c r="GS55" s="70"/>
      <c r="GT55" s="70"/>
      <c r="GU55" s="70"/>
      <c r="GV55" s="70"/>
      <c r="GW55" s="70"/>
      <c r="GX55" s="70"/>
      <c r="GY55" s="70"/>
      <c r="GZ55" s="70"/>
      <c r="HA55" s="70"/>
      <c r="HB55" s="70"/>
      <c r="HC55" s="70"/>
      <c r="HD55" s="70"/>
      <c r="HE55" s="70"/>
      <c r="HF55" s="71"/>
      <c r="HG55" s="69">
        <f>データ!CX7</f>
        <v>66.2</v>
      </c>
      <c r="HH55" s="70"/>
      <c r="HI55" s="70"/>
      <c r="HJ55" s="70"/>
      <c r="HK55" s="70"/>
      <c r="HL55" s="70"/>
      <c r="HM55" s="70"/>
      <c r="HN55" s="70"/>
      <c r="HO55" s="70"/>
      <c r="HP55" s="70"/>
      <c r="HQ55" s="70"/>
      <c r="HR55" s="70"/>
      <c r="HS55" s="70"/>
      <c r="HT55" s="70"/>
      <c r="HU55" s="71"/>
      <c r="HV55" s="69">
        <f>データ!CY7</f>
        <v>68.5</v>
      </c>
      <c r="HW55" s="70"/>
      <c r="HX55" s="70"/>
      <c r="HY55" s="70"/>
      <c r="HZ55" s="70"/>
      <c r="IA55" s="70"/>
      <c r="IB55" s="70"/>
      <c r="IC55" s="70"/>
      <c r="ID55" s="70"/>
      <c r="IE55" s="70"/>
      <c r="IF55" s="70"/>
      <c r="IG55" s="70"/>
      <c r="IH55" s="70"/>
      <c r="II55" s="70"/>
      <c r="IJ55" s="71"/>
      <c r="IK55" s="69">
        <f>データ!CZ7</f>
        <v>71.900000000000006</v>
      </c>
      <c r="IL55" s="70"/>
      <c r="IM55" s="70"/>
      <c r="IN55" s="70"/>
      <c r="IO55" s="70"/>
      <c r="IP55" s="70"/>
      <c r="IQ55" s="70"/>
      <c r="IR55" s="70"/>
      <c r="IS55" s="70"/>
      <c r="IT55" s="70"/>
      <c r="IU55" s="70"/>
      <c r="IV55" s="70"/>
      <c r="IW55" s="70"/>
      <c r="IX55" s="70"/>
      <c r="IY55" s="71"/>
      <c r="IZ55" s="69">
        <f>データ!DA7</f>
        <v>78.2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11.8</v>
      </c>
      <c r="KG55" s="70"/>
      <c r="KH55" s="70"/>
      <c r="KI55" s="70"/>
      <c r="KJ55" s="70"/>
      <c r="KK55" s="70"/>
      <c r="KL55" s="70"/>
      <c r="KM55" s="70"/>
      <c r="KN55" s="70"/>
      <c r="KO55" s="70"/>
      <c r="KP55" s="70"/>
      <c r="KQ55" s="70"/>
      <c r="KR55" s="70"/>
      <c r="KS55" s="70"/>
      <c r="KT55" s="71"/>
      <c r="KU55" s="69">
        <f>データ!DI7</f>
        <v>11.9</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13.4</v>
      </c>
      <c r="LZ55" s="70"/>
      <c r="MA55" s="70"/>
      <c r="MB55" s="70"/>
      <c r="MC55" s="70"/>
      <c r="MD55" s="70"/>
      <c r="ME55" s="70"/>
      <c r="MF55" s="70"/>
      <c r="MG55" s="70"/>
      <c r="MH55" s="70"/>
      <c r="MI55" s="70"/>
      <c r="MJ55" s="70"/>
      <c r="MK55" s="70"/>
      <c r="ML55" s="70"/>
      <c r="MM55" s="71"/>
      <c r="MN55" s="69">
        <f>データ!DL7</f>
        <v>14.3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186</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70.099999999999994</v>
      </c>
      <c r="V79" s="64"/>
      <c r="W79" s="64"/>
      <c r="X79" s="64"/>
      <c r="Y79" s="64"/>
      <c r="Z79" s="64"/>
      <c r="AA79" s="64"/>
      <c r="AB79" s="64"/>
      <c r="AC79" s="64"/>
      <c r="AD79" s="64"/>
      <c r="AE79" s="64"/>
      <c r="AF79" s="64"/>
      <c r="AG79" s="64"/>
      <c r="AH79" s="64"/>
      <c r="AI79" s="64"/>
      <c r="AJ79" s="64"/>
      <c r="AK79" s="64"/>
      <c r="AL79" s="64"/>
      <c r="AM79" s="64"/>
      <c r="AN79" s="64">
        <f>データ!DT7</f>
        <v>72.599999999999994</v>
      </c>
      <c r="AO79" s="64"/>
      <c r="AP79" s="64"/>
      <c r="AQ79" s="64"/>
      <c r="AR79" s="64"/>
      <c r="AS79" s="64"/>
      <c r="AT79" s="64"/>
      <c r="AU79" s="64"/>
      <c r="AV79" s="64"/>
      <c r="AW79" s="64"/>
      <c r="AX79" s="64"/>
      <c r="AY79" s="64"/>
      <c r="AZ79" s="64"/>
      <c r="BA79" s="64"/>
      <c r="BB79" s="64"/>
      <c r="BC79" s="64"/>
      <c r="BD79" s="64"/>
      <c r="BE79" s="64"/>
      <c r="BF79" s="64"/>
      <c r="BG79" s="64">
        <f>データ!DU7</f>
        <v>72.2</v>
      </c>
      <c r="BH79" s="64"/>
      <c r="BI79" s="64"/>
      <c r="BJ79" s="64"/>
      <c r="BK79" s="64"/>
      <c r="BL79" s="64"/>
      <c r="BM79" s="64"/>
      <c r="BN79" s="64"/>
      <c r="BO79" s="64"/>
      <c r="BP79" s="64"/>
      <c r="BQ79" s="64"/>
      <c r="BR79" s="64"/>
      <c r="BS79" s="64"/>
      <c r="BT79" s="64"/>
      <c r="BU79" s="64"/>
      <c r="BV79" s="64"/>
      <c r="BW79" s="64"/>
      <c r="BX79" s="64"/>
      <c r="BY79" s="64"/>
      <c r="BZ79" s="64">
        <f>データ!DV7</f>
        <v>73.2</v>
      </c>
      <c r="CA79" s="64"/>
      <c r="CB79" s="64"/>
      <c r="CC79" s="64"/>
      <c r="CD79" s="64"/>
      <c r="CE79" s="64"/>
      <c r="CF79" s="64"/>
      <c r="CG79" s="64"/>
      <c r="CH79" s="64"/>
      <c r="CI79" s="64"/>
      <c r="CJ79" s="64"/>
      <c r="CK79" s="64"/>
      <c r="CL79" s="64"/>
      <c r="CM79" s="64"/>
      <c r="CN79" s="64"/>
      <c r="CO79" s="64"/>
      <c r="CP79" s="64"/>
      <c r="CQ79" s="64"/>
      <c r="CR79" s="64"/>
      <c r="CS79" s="64">
        <f>データ!DW7</f>
        <v>74.599999999999994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82.3</v>
      </c>
      <c r="EP79" s="64"/>
      <c r="EQ79" s="64"/>
      <c r="ER79" s="64"/>
      <c r="ES79" s="64"/>
      <c r="ET79" s="64"/>
      <c r="EU79" s="64"/>
      <c r="EV79" s="64"/>
      <c r="EW79" s="64"/>
      <c r="EX79" s="64"/>
      <c r="EY79" s="64"/>
      <c r="EZ79" s="64"/>
      <c r="FA79" s="64"/>
      <c r="FB79" s="64"/>
      <c r="FC79" s="64"/>
      <c r="FD79" s="64"/>
      <c r="FE79" s="64"/>
      <c r="FF79" s="64"/>
      <c r="FG79" s="64"/>
      <c r="FH79" s="64">
        <f>データ!EE7</f>
        <v>87.1</v>
      </c>
      <c r="FI79" s="64"/>
      <c r="FJ79" s="64"/>
      <c r="FK79" s="64"/>
      <c r="FL79" s="64"/>
      <c r="FM79" s="64"/>
      <c r="FN79" s="64"/>
      <c r="FO79" s="64"/>
      <c r="FP79" s="64"/>
      <c r="FQ79" s="64"/>
      <c r="FR79" s="64"/>
      <c r="FS79" s="64"/>
      <c r="FT79" s="64"/>
      <c r="FU79" s="64"/>
      <c r="FV79" s="64"/>
      <c r="FW79" s="64"/>
      <c r="FX79" s="64"/>
      <c r="FY79" s="64"/>
      <c r="FZ79" s="64"/>
      <c r="GA79" s="64">
        <f>データ!EF7</f>
        <v>80.3</v>
      </c>
      <c r="GB79" s="64"/>
      <c r="GC79" s="64"/>
      <c r="GD79" s="64"/>
      <c r="GE79" s="64"/>
      <c r="GF79" s="64"/>
      <c r="GG79" s="64"/>
      <c r="GH79" s="64"/>
      <c r="GI79" s="64"/>
      <c r="GJ79" s="64"/>
      <c r="GK79" s="64"/>
      <c r="GL79" s="64"/>
      <c r="GM79" s="64"/>
      <c r="GN79" s="64"/>
      <c r="GO79" s="64"/>
      <c r="GP79" s="64"/>
      <c r="GQ79" s="64"/>
      <c r="GR79" s="64"/>
      <c r="GS79" s="64"/>
      <c r="GT79" s="64">
        <f>データ!EG7</f>
        <v>80.3</v>
      </c>
      <c r="GU79" s="64"/>
      <c r="GV79" s="64"/>
      <c r="GW79" s="64"/>
      <c r="GX79" s="64"/>
      <c r="GY79" s="64"/>
      <c r="GZ79" s="64"/>
      <c r="HA79" s="64"/>
      <c r="HB79" s="64"/>
      <c r="HC79" s="64"/>
      <c r="HD79" s="64"/>
      <c r="HE79" s="64"/>
      <c r="HF79" s="64"/>
      <c r="HG79" s="64"/>
      <c r="HH79" s="64"/>
      <c r="HI79" s="64"/>
      <c r="HJ79" s="64"/>
      <c r="HK79" s="64"/>
      <c r="HL79" s="64"/>
      <c r="HM79" s="64">
        <f>データ!EH7</f>
        <v>80.900000000000006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40828331</v>
      </c>
      <c r="JK79" s="62"/>
      <c r="JL79" s="62"/>
      <c r="JM79" s="62"/>
      <c r="JN79" s="62"/>
      <c r="JO79" s="62"/>
      <c r="JP79" s="62"/>
      <c r="JQ79" s="62"/>
      <c r="JR79" s="62"/>
      <c r="JS79" s="62"/>
      <c r="JT79" s="62"/>
      <c r="JU79" s="62"/>
      <c r="JV79" s="62"/>
      <c r="JW79" s="62"/>
      <c r="JX79" s="62"/>
      <c r="JY79" s="62"/>
      <c r="JZ79" s="62"/>
      <c r="KA79" s="62"/>
      <c r="KB79" s="62"/>
      <c r="KC79" s="62">
        <f>データ!EP7</f>
        <v>40880376</v>
      </c>
      <c r="KD79" s="62"/>
      <c r="KE79" s="62"/>
      <c r="KF79" s="62"/>
      <c r="KG79" s="62"/>
      <c r="KH79" s="62"/>
      <c r="KI79" s="62"/>
      <c r="KJ79" s="62"/>
      <c r="KK79" s="62"/>
      <c r="KL79" s="62"/>
      <c r="KM79" s="62"/>
      <c r="KN79" s="62"/>
      <c r="KO79" s="62"/>
      <c r="KP79" s="62"/>
      <c r="KQ79" s="62"/>
      <c r="KR79" s="62"/>
      <c r="KS79" s="62"/>
      <c r="KT79" s="62"/>
      <c r="KU79" s="62"/>
      <c r="KV79" s="62">
        <f>データ!EQ7</f>
        <v>42434643</v>
      </c>
      <c r="KW79" s="62"/>
      <c r="KX79" s="62"/>
      <c r="KY79" s="62"/>
      <c r="KZ79" s="62"/>
      <c r="LA79" s="62"/>
      <c r="LB79" s="62"/>
      <c r="LC79" s="62"/>
      <c r="LD79" s="62"/>
      <c r="LE79" s="62"/>
      <c r="LF79" s="62"/>
      <c r="LG79" s="62"/>
      <c r="LH79" s="62"/>
      <c r="LI79" s="62"/>
      <c r="LJ79" s="62"/>
      <c r="LK79" s="62"/>
      <c r="LL79" s="62"/>
      <c r="LM79" s="62"/>
      <c r="LN79" s="62"/>
      <c r="LO79" s="62">
        <f>データ!ER7</f>
        <v>43153134</v>
      </c>
      <c r="LP79" s="62"/>
      <c r="LQ79" s="62"/>
      <c r="LR79" s="62"/>
      <c r="LS79" s="62"/>
      <c r="LT79" s="62"/>
      <c r="LU79" s="62"/>
      <c r="LV79" s="62"/>
      <c r="LW79" s="62"/>
      <c r="LX79" s="62"/>
      <c r="LY79" s="62"/>
      <c r="LZ79" s="62"/>
      <c r="MA79" s="62"/>
      <c r="MB79" s="62"/>
      <c r="MC79" s="62"/>
      <c r="MD79" s="62"/>
      <c r="ME79" s="62"/>
      <c r="MF79" s="62"/>
      <c r="MG79" s="62"/>
      <c r="MH79" s="62">
        <f>データ!ES7</f>
        <v>43540153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WCVbsRFYKBKCqcN/49D2bkR7v63rAj+Ewhouz0J1fi4goLVhYb9F3d3dGyE9+J2hKDuJyC8WrxT78lyMoJo4w==" saltValue="yMHpa1Ym6y9VE0qA93hu6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110</v>
      </c>
      <c r="AJ4" s="147"/>
      <c r="AK4" s="147"/>
      <c r="AL4" s="147"/>
      <c r="AM4" s="147"/>
      <c r="AN4" s="147"/>
      <c r="AO4" s="147"/>
      <c r="AP4" s="147"/>
      <c r="AQ4" s="147"/>
      <c r="AR4" s="147"/>
      <c r="AS4" s="148"/>
      <c r="AT4" s="149" t="s">
        <v>111</v>
      </c>
      <c r="AU4" s="145"/>
      <c r="AV4" s="145"/>
      <c r="AW4" s="145"/>
      <c r="AX4" s="145"/>
      <c r="AY4" s="145"/>
      <c r="AZ4" s="145"/>
      <c r="BA4" s="145"/>
      <c r="BB4" s="145"/>
      <c r="BC4" s="145"/>
      <c r="BD4" s="145"/>
      <c r="BE4" s="149" t="s">
        <v>112</v>
      </c>
      <c r="BF4" s="145"/>
      <c r="BG4" s="145"/>
      <c r="BH4" s="145"/>
      <c r="BI4" s="145"/>
      <c r="BJ4" s="145"/>
      <c r="BK4" s="145"/>
      <c r="BL4" s="145"/>
      <c r="BM4" s="145"/>
      <c r="BN4" s="145"/>
      <c r="BO4" s="145"/>
      <c r="BP4" s="146" t="s">
        <v>113</v>
      </c>
      <c r="BQ4" s="147"/>
      <c r="BR4" s="147"/>
      <c r="BS4" s="147"/>
      <c r="BT4" s="147"/>
      <c r="BU4" s="147"/>
      <c r="BV4" s="147"/>
      <c r="BW4" s="147"/>
      <c r="BX4" s="147"/>
      <c r="BY4" s="147"/>
      <c r="BZ4" s="148"/>
      <c r="CA4" s="145" t="s">
        <v>114</v>
      </c>
      <c r="CB4" s="145"/>
      <c r="CC4" s="145"/>
      <c r="CD4" s="145"/>
      <c r="CE4" s="145"/>
      <c r="CF4" s="145"/>
      <c r="CG4" s="145"/>
      <c r="CH4" s="145"/>
      <c r="CI4" s="145"/>
      <c r="CJ4" s="145"/>
      <c r="CK4" s="145"/>
      <c r="CL4" s="149"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46" t="s">
        <v>118</v>
      </c>
      <c r="DT4" s="147"/>
      <c r="DU4" s="147"/>
      <c r="DV4" s="147"/>
      <c r="DW4" s="147"/>
      <c r="DX4" s="147"/>
      <c r="DY4" s="147"/>
      <c r="DZ4" s="147"/>
      <c r="EA4" s="147"/>
      <c r="EB4" s="147"/>
      <c r="EC4" s="148"/>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x14ac:dyDescent="0.1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146</v>
      </c>
      <c r="AV5" s="47" t="s">
        <v>147</v>
      </c>
      <c r="AW5" s="47" t="s">
        <v>148</v>
      </c>
      <c r="AX5" s="47" t="s">
        <v>157</v>
      </c>
      <c r="AY5" s="47" t="s">
        <v>150</v>
      </c>
      <c r="AZ5" s="47" t="s">
        <v>151</v>
      </c>
      <c r="BA5" s="47" t="s">
        <v>152</v>
      </c>
      <c r="BB5" s="47" t="s">
        <v>153</v>
      </c>
      <c r="BC5" s="47" t="s">
        <v>154</v>
      </c>
      <c r="BD5" s="47" t="s">
        <v>155</v>
      </c>
      <c r="BE5" s="47" t="s">
        <v>156</v>
      </c>
      <c r="BF5" s="47" t="s">
        <v>146</v>
      </c>
      <c r="BG5" s="47" t="s">
        <v>147</v>
      </c>
      <c r="BH5" s="47" t="s">
        <v>158</v>
      </c>
      <c r="BI5" s="47" t="s">
        <v>149</v>
      </c>
      <c r="BJ5" s="47" t="s">
        <v>150</v>
      </c>
      <c r="BK5" s="47" t="s">
        <v>151</v>
      </c>
      <c r="BL5" s="47" t="s">
        <v>152</v>
      </c>
      <c r="BM5" s="47" t="s">
        <v>153</v>
      </c>
      <c r="BN5" s="47" t="s">
        <v>154</v>
      </c>
      <c r="BO5" s="47" t="s">
        <v>155</v>
      </c>
      <c r="BP5" s="47" t="s">
        <v>145</v>
      </c>
      <c r="BQ5" s="47" t="s">
        <v>146</v>
      </c>
      <c r="BR5" s="47" t="s">
        <v>147</v>
      </c>
      <c r="BS5" s="47" t="s">
        <v>158</v>
      </c>
      <c r="BT5" s="47" t="s">
        <v>149</v>
      </c>
      <c r="BU5" s="47" t="s">
        <v>150</v>
      </c>
      <c r="BV5" s="47" t="s">
        <v>151</v>
      </c>
      <c r="BW5" s="47" t="s">
        <v>152</v>
      </c>
      <c r="BX5" s="47" t="s">
        <v>153</v>
      </c>
      <c r="BY5" s="47" t="s">
        <v>154</v>
      </c>
      <c r="BZ5" s="47" t="s">
        <v>155</v>
      </c>
      <c r="CA5" s="47" t="s">
        <v>156</v>
      </c>
      <c r="CB5" s="47" t="s">
        <v>146</v>
      </c>
      <c r="CC5" s="47" t="s">
        <v>147</v>
      </c>
      <c r="CD5" s="47" t="s">
        <v>158</v>
      </c>
      <c r="CE5" s="47" t="s">
        <v>157</v>
      </c>
      <c r="CF5" s="47" t="s">
        <v>150</v>
      </c>
      <c r="CG5" s="47" t="s">
        <v>151</v>
      </c>
      <c r="CH5" s="47" t="s">
        <v>152</v>
      </c>
      <c r="CI5" s="47" t="s">
        <v>153</v>
      </c>
      <c r="CJ5" s="47" t="s">
        <v>154</v>
      </c>
      <c r="CK5" s="47" t="s">
        <v>155</v>
      </c>
      <c r="CL5" s="47" t="s">
        <v>145</v>
      </c>
      <c r="CM5" s="47" t="s">
        <v>159</v>
      </c>
      <c r="CN5" s="47" t="s">
        <v>147</v>
      </c>
      <c r="CO5" s="47" t="s">
        <v>158</v>
      </c>
      <c r="CP5" s="47" t="s">
        <v>149</v>
      </c>
      <c r="CQ5" s="47" t="s">
        <v>150</v>
      </c>
      <c r="CR5" s="47" t="s">
        <v>151</v>
      </c>
      <c r="CS5" s="47" t="s">
        <v>152</v>
      </c>
      <c r="CT5" s="47" t="s">
        <v>153</v>
      </c>
      <c r="CU5" s="47" t="s">
        <v>154</v>
      </c>
      <c r="CV5" s="47" t="s">
        <v>155</v>
      </c>
      <c r="CW5" s="47" t="s">
        <v>156</v>
      </c>
      <c r="CX5" s="47" t="s">
        <v>159</v>
      </c>
      <c r="CY5" s="47" t="s">
        <v>147</v>
      </c>
      <c r="CZ5" s="47" t="s">
        <v>158</v>
      </c>
      <c r="DA5" s="47" t="s">
        <v>149</v>
      </c>
      <c r="DB5" s="47" t="s">
        <v>150</v>
      </c>
      <c r="DC5" s="47" t="s">
        <v>151</v>
      </c>
      <c r="DD5" s="47" t="s">
        <v>152</v>
      </c>
      <c r="DE5" s="47" t="s">
        <v>153</v>
      </c>
      <c r="DF5" s="47" t="s">
        <v>154</v>
      </c>
      <c r="DG5" s="47" t="s">
        <v>155</v>
      </c>
      <c r="DH5" s="47" t="s">
        <v>145</v>
      </c>
      <c r="DI5" s="47" t="s">
        <v>146</v>
      </c>
      <c r="DJ5" s="47" t="s">
        <v>160</v>
      </c>
      <c r="DK5" s="47" t="s">
        <v>158</v>
      </c>
      <c r="DL5" s="47" t="s">
        <v>149</v>
      </c>
      <c r="DM5" s="47" t="s">
        <v>150</v>
      </c>
      <c r="DN5" s="47" t="s">
        <v>151</v>
      </c>
      <c r="DO5" s="47" t="s">
        <v>152</v>
      </c>
      <c r="DP5" s="47" t="s">
        <v>153</v>
      </c>
      <c r="DQ5" s="47" t="s">
        <v>154</v>
      </c>
      <c r="DR5" s="47" t="s">
        <v>155</v>
      </c>
      <c r="DS5" s="47" t="s">
        <v>156</v>
      </c>
      <c r="DT5" s="47" t="s">
        <v>146</v>
      </c>
      <c r="DU5" s="47" t="s">
        <v>160</v>
      </c>
      <c r="DV5" s="47" t="s">
        <v>158</v>
      </c>
      <c r="DW5" s="47" t="s">
        <v>149</v>
      </c>
      <c r="DX5" s="47" t="s">
        <v>150</v>
      </c>
      <c r="DY5" s="47" t="s">
        <v>151</v>
      </c>
      <c r="DZ5" s="47" t="s">
        <v>152</v>
      </c>
      <c r="EA5" s="47" t="s">
        <v>153</v>
      </c>
      <c r="EB5" s="47" t="s">
        <v>154</v>
      </c>
      <c r="EC5" s="47" t="s">
        <v>155</v>
      </c>
      <c r="ED5" s="47" t="s">
        <v>156</v>
      </c>
      <c r="EE5" s="47" t="s">
        <v>159</v>
      </c>
      <c r="EF5" s="47" t="s">
        <v>147</v>
      </c>
      <c r="EG5" s="47" t="s">
        <v>158</v>
      </c>
      <c r="EH5" s="47" t="s">
        <v>149</v>
      </c>
      <c r="EI5" s="47" t="s">
        <v>150</v>
      </c>
      <c r="EJ5" s="47" t="s">
        <v>151</v>
      </c>
      <c r="EK5" s="47" t="s">
        <v>152</v>
      </c>
      <c r="EL5" s="47" t="s">
        <v>153</v>
      </c>
      <c r="EM5" s="47" t="s">
        <v>154</v>
      </c>
      <c r="EN5" s="47" t="s">
        <v>161</v>
      </c>
      <c r="EO5" s="47" t="s">
        <v>156</v>
      </c>
      <c r="EP5" s="47" t="s">
        <v>159</v>
      </c>
      <c r="EQ5" s="47" t="s">
        <v>160</v>
      </c>
      <c r="ER5" s="47" t="s">
        <v>158</v>
      </c>
      <c r="ES5" s="47" t="s">
        <v>157</v>
      </c>
      <c r="ET5" s="47" t="s">
        <v>150</v>
      </c>
      <c r="EU5" s="47" t="s">
        <v>151</v>
      </c>
      <c r="EV5" s="47" t="s">
        <v>152</v>
      </c>
      <c r="EW5" s="47" t="s">
        <v>153</v>
      </c>
      <c r="EX5" s="47" t="s">
        <v>154</v>
      </c>
      <c r="EY5" s="47" t="s">
        <v>155</v>
      </c>
    </row>
    <row r="6" spans="1:155" s="52" customFormat="1" x14ac:dyDescent="0.15">
      <c r="A6" s="33" t="s">
        <v>162</v>
      </c>
      <c r="B6" s="48">
        <f>B8</f>
        <v>2021</v>
      </c>
      <c r="C6" s="48">
        <f t="shared" ref="C6:M6" si="2">C8</f>
        <v>302040</v>
      </c>
      <c r="D6" s="48">
        <f t="shared" si="2"/>
        <v>46</v>
      </c>
      <c r="E6" s="48">
        <f t="shared" si="2"/>
        <v>6</v>
      </c>
      <c r="F6" s="48">
        <f t="shared" si="2"/>
        <v>0</v>
      </c>
      <c r="G6" s="48">
        <f t="shared" si="2"/>
        <v>1</v>
      </c>
      <c r="H6" s="150" t="str">
        <f>IF(H8&lt;&gt;I8,H8,"")&amp;IF(I8&lt;&gt;J8,I8,"")&amp;"　"&amp;J8</f>
        <v>和歌山県有田市　市立病院</v>
      </c>
      <c r="I6" s="151"/>
      <c r="J6" s="152"/>
      <c r="K6" s="48" t="str">
        <f t="shared" si="2"/>
        <v>条例全部</v>
      </c>
      <c r="L6" s="48" t="str">
        <f t="shared" si="2"/>
        <v>病院事業</v>
      </c>
      <c r="M6" s="48" t="str">
        <f t="shared" si="2"/>
        <v>一般病院</v>
      </c>
      <c r="N6" s="48" t="str">
        <f>N8</f>
        <v>100床以上～200床未満</v>
      </c>
      <c r="O6" s="48" t="str">
        <f>O8</f>
        <v>学術・研究機関出身</v>
      </c>
      <c r="P6" s="48" t="str">
        <f>P8</f>
        <v>直営</v>
      </c>
      <c r="Q6" s="49">
        <f t="shared" ref="Q6:AH6" si="3">Q8</f>
        <v>12</v>
      </c>
      <c r="R6" s="48" t="str">
        <f t="shared" si="3"/>
        <v>対象</v>
      </c>
      <c r="S6" s="48" t="str">
        <f t="shared" si="3"/>
        <v>ド 訓</v>
      </c>
      <c r="T6" s="48" t="str">
        <f t="shared" si="3"/>
        <v>救 感 災 輪</v>
      </c>
      <c r="U6" s="49">
        <f>U8</f>
        <v>26713</v>
      </c>
      <c r="V6" s="49">
        <f>V8</f>
        <v>14675</v>
      </c>
      <c r="W6" s="48" t="str">
        <f>W8</f>
        <v>-</v>
      </c>
      <c r="X6" s="48" t="str">
        <f t="shared" ref="X6" si="4">X8</f>
        <v>第２種該当</v>
      </c>
      <c r="Y6" s="48" t="str">
        <f t="shared" si="3"/>
        <v>１０：１</v>
      </c>
      <c r="Z6" s="49">
        <f t="shared" si="3"/>
        <v>153</v>
      </c>
      <c r="AA6" s="49" t="str">
        <f t="shared" si="3"/>
        <v>-</v>
      </c>
      <c r="AB6" s="49" t="str">
        <f t="shared" si="3"/>
        <v>-</v>
      </c>
      <c r="AC6" s="49" t="str">
        <f t="shared" si="3"/>
        <v>-</v>
      </c>
      <c r="AD6" s="49">
        <f t="shared" si="3"/>
        <v>4</v>
      </c>
      <c r="AE6" s="49">
        <f t="shared" si="3"/>
        <v>157</v>
      </c>
      <c r="AF6" s="49">
        <f t="shared" si="3"/>
        <v>135</v>
      </c>
      <c r="AG6" s="49" t="str">
        <f t="shared" si="3"/>
        <v>-</v>
      </c>
      <c r="AH6" s="49">
        <f t="shared" si="3"/>
        <v>135</v>
      </c>
      <c r="AI6" s="50">
        <f>IF(AI8="-",NA(),AI8)</f>
        <v>92.9</v>
      </c>
      <c r="AJ6" s="50">
        <f t="shared" ref="AJ6:AR6" si="5">IF(AJ8="-",NA(),AJ8)</f>
        <v>99.8</v>
      </c>
      <c r="AK6" s="50">
        <f t="shared" si="5"/>
        <v>94.6</v>
      </c>
      <c r="AL6" s="50">
        <f t="shared" si="5"/>
        <v>116.7</v>
      </c>
      <c r="AM6" s="50">
        <f t="shared" si="5"/>
        <v>118.8</v>
      </c>
      <c r="AN6" s="50">
        <f t="shared" si="5"/>
        <v>96.6</v>
      </c>
      <c r="AO6" s="50">
        <f t="shared" si="5"/>
        <v>97.2</v>
      </c>
      <c r="AP6" s="50">
        <f t="shared" si="5"/>
        <v>96.9</v>
      </c>
      <c r="AQ6" s="50">
        <f t="shared" si="5"/>
        <v>100.6</v>
      </c>
      <c r="AR6" s="50">
        <f t="shared" si="5"/>
        <v>105.9</v>
      </c>
      <c r="AS6" s="50" t="str">
        <f>IF(AS8="-","【-】","【"&amp;SUBSTITUTE(TEXT(AS8,"#,##0.0"),"-","△")&amp;"】")</f>
        <v>【106.2】</v>
      </c>
      <c r="AT6" s="50">
        <f>IF(AT8="-",NA(),AT8)</f>
        <v>82.8</v>
      </c>
      <c r="AU6" s="50">
        <f t="shared" ref="AU6:BC6" si="6">IF(AU8="-",NA(),AU8)</f>
        <v>92.5</v>
      </c>
      <c r="AV6" s="50">
        <f t="shared" si="6"/>
        <v>87.2</v>
      </c>
      <c r="AW6" s="50">
        <f t="shared" si="6"/>
        <v>81.7</v>
      </c>
      <c r="AX6" s="50">
        <f t="shared" si="6"/>
        <v>74.5</v>
      </c>
      <c r="AY6" s="50">
        <f t="shared" si="6"/>
        <v>83.9</v>
      </c>
      <c r="AZ6" s="50">
        <f t="shared" si="6"/>
        <v>84</v>
      </c>
      <c r="BA6" s="50">
        <f t="shared" si="6"/>
        <v>84.3</v>
      </c>
      <c r="BB6" s="50">
        <f t="shared" si="6"/>
        <v>80.7</v>
      </c>
      <c r="BC6" s="50">
        <f t="shared" si="6"/>
        <v>82.2</v>
      </c>
      <c r="BD6" s="50" t="str">
        <f>IF(BD8="-","【-】","【"&amp;SUBSTITUTE(TEXT(BD8,"#,##0.0"),"-","△")&amp;"】")</f>
        <v>【86.6】</v>
      </c>
      <c r="BE6" s="50">
        <f>IF(BE8="-",NA(),BE8)</f>
        <v>186.2</v>
      </c>
      <c r="BF6" s="50">
        <f t="shared" ref="BF6:BN6" si="7">IF(BF8="-",NA(),BF8)</f>
        <v>158.1</v>
      </c>
      <c r="BG6" s="50">
        <f t="shared" si="7"/>
        <v>180.2</v>
      </c>
      <c r="BH6" s="50">
        <f t="shared" si="7"/>
        <v>166.9</v>
      </c>
      <c r="BI6" s="50">
        <f t="shared" si="7"/>
        <v>156.69999999999999</v>
      </c>
      <c r="BJ6" s="50">
        <f t="shared" si="7"/>
        <v>116.9</v>
      </c>
      <c r="BK6" s="50">
        <f t="shared" si="7"/>
        <v>117.1</v>
      </c>
      <c r="BL6" s="50">
        <f t="shared" si="7"/>
        <v>120.5</v>
      </c>
      <c r="BM6" s="50">
        <f t="shared" si="7"/>
        <v>124.2</v>
      </c>
      <c r="BN6" s="50">
        <f t="shared" si="7"/>
        <v>121.6</v>
      </c>
      <c r="BO6" s="50" t="str">
        <f>IF(BO8="-","【-】","【"&amp;SUBSTITUTE(TEXT(BO8,"#,##0.0"),"-","△")&amp;"】")</f>
        <v>【70.7】</v>
      </c>
      <c r="BP6" s="50">
        <f>IF(BP8="-",NA(),BP8)</f>
        <v>65.900000000000006</v>
      </c>
      <c r="BQ6" s="50">
        <f t="shared" ref="BQ6:BY6" si="8">IF(BQ8="-",NA(),BQ8)</f>
        <v>73</v>
      </c>
      <c r="BR6" s="50">
        <f t="shared" si="8"/>
        <v>65.3</v>
      </c>
      <c r="BS6" s="50">
        <f t="shared" si="8"/>
        <v>62</v>
      </c>
      <c r="BT6" s="50">
        <f t="shared" si="8"/>
        <v>54.6</v>
      </c>
      <c r="BU6" s="50">
        <f t="shared" si="8"/>
        <v>69.7</v>
      </c>
      <c r="BV6" s="50">
        <f t="shared" si="8"/>
        <v>70.099999999999994</v>
      </c>
      <c r="BW6" s="50">
        <f t="shared" si="8"/>
        <v>70.400000000000006</v>
      </c>
      <c r="BX6" s="50">
        <f t="shared" si="8"/>
        <v>65.8</v>
      </c>
      <c r="BY6" s="50">
        <f t="shared" si="8"/>
        <v>65</v>
      </c>
      <c r="BZ6" s="50" t="str">
        <f>IF(BZ8="-","【-】","【"&amp;SUBSTITUTE(TEXT(BZ8,"#,##0.0"),"-","△")&amp;"】")</f>
        <v>【67.1】</v>
      </c>
      <c r="CA6" s="51">
        <f>IF(CA8="-",NA(),CA8)</f>
        <v>39671</v>
      </c>
      <c r="CB6" s="51">
        <f t="shared" ref="CB6:CJ6" si="9">IF(CB8="-",NA(),CB8)</f>
        <v>41254</v>
      </c>
      <c r="CC6" s="51">
        <f t="shared" si="9"/>
        <v>40685</v>
      </c>
      <c r="CD6" s="51">
        <f t="shared" si="9"/>
        <v>40519</v>
      </c>
      <c r="CE6" s="51">
        <f t="shared" si="9"/>
        <v>39697</v>
      </c>
      <c r="CF6" s="51">
        <f t="shared" si="9"/>
        <v>34136</v>
      </c>
      <c r="CG6" s="51">
        <f t="shared" si="9"/>
        <v>34924</v>
      </c>
      <c r="CH6" s="51">
        <f t="shared" si="9"/>
        <v>35788</v>
      </c>
      <c r="CI6" s="51">
        <f t="shared" si="9"/>
        <v>37855</v>
      </c>
      <c r="CJ6" s="51">
        <f t="shared" si="9"/>
        <v>39289</v>
      </c>
      <c r="CK6" s="50" t="str">
        <f>IF(CK8="-","【-】","【"&amp;SUBSTITUTE(TEXT(CK8,"#,##0"),"-","△")&amp;"】")</f>
        <v>【59,287】</v>
      </c>
      <c r="CL6" s="51">
        <f>IF(CL8="-",NA(),CL8)</f>
        <v>7613</v>
      </c>
      <c r="CM6" s="51">
        <f t="shared" ref="CM6:CU6" si="10">IF(CM8="-",NA(),CM8)</f>
        <v>7816</v>
      </c>
      <c r="CN6" s="51">
        <f t="shared" si="10"/>
        <v>8524</v>
      </c>
      <c r="CO6" s="51">
        <f t="shared" si="10"/>
        <v>9582</v>
      </c>
      <c r="CP6" s="51">
        <f t="shared" si="10"/>
        <v>9932</v>
      </c>
      <c r="CQ6" s="51">
        <f t="shared" si="10"/>
        <v>10130</v>
      </c>
      <c r="CR6" s="51">
        <f t="shared" si="10"/>
        <v>10244</v>
      </c>
      <c r="CS6" s="51">
        <f t="shared" si="10"/>
        <v>10602</v>
      </c>
      <c r="CT6" s="51">
        <f t="shared" si="10"/>
        <v>11234</v>
      </c>
      <c r="CU6" s="51">
        <f t="shared" si="10"/>
        <v>11512</v>
      </c>
      <c r="CV6" s="50" t="str">
        <f>IF(CV8="-","【-】","【"&amp;SUBSTITUTE(TEXT(CV8,"#,##0"),"-","△")&amp;"】")</f>
        <v>【17,202】</v>
      </c>
      <c r="CW6" s="50">
        <f>IF(CW8="-",NA(),CW8)</f>
        <v>73.5</v>
      </c>
      <c r="CX6" s="50">
        <f t="shared" ref="CX6:DF6" si="11">IF(CX8="-",NA(),CX8)</f>
        <v>66.2</v>
      </c>
      <c r="CY6" s="50">
        <f t="shared" si="11"/>
        <v>68.5</v>
      </c>
      <c r="CZ6" s="50">
        <f t="shared" si="11"/>
        <v>71.900000000000006</v>
      </c>
      <c r="DA6" s="50">
        <f t="shared" si="11"/>
        <v>78.2</v>
      </c>
      <c r="DB6" s="50">
        <f t="shared" si="11"/>
        <v>63.4</v>
      </c>
      <c r="DC6" s="50">
        <f t="shared" si="11"/>
        <v>63.7</v>
      </c>
      <c r="DD6" s="50">
        <f t="shared" si="11"/>
        <v>63.3</v>
      </c>
      <c r="DE6" s="50">
        <f t="shared" si="11"/>
        <v>68.5</v>
      </c>
      <c r="DF6" s="50">
        <f t="shared" si="11"/>
        <v>67.099999999999994</v>
      </c>
      <c r="DG6" s="50" t="str">
        <f>IF(DG8="-","【-】","【"&amp;SUBSTITUTE(TEXT(DG8,"#,##0.0"),"-","△")&amp;"】")</f>
        <v>【56.4】</v>
      </c>
      <c r="DH6" s="50">
        <f>IF(DH8="-",NA(),DH8)</f>
        <v>11.8</v>
      </c>
      <c r="DI6" s="50">
        <f t="shared" ref="DI6:DQ6" si="12">IF(DI8="-",NA(),DI8)</f>
        <v>11.9</v>
      </c>
      <c r="DJ6" s="50">
        <f t="shared" si="12"/>
        <v>12.7</v>
      </c>
      <c r="DK6" s="50">
        <f t="shared" si="12"/>
        <v>13.4</v>
      </c>
      <c r="DL6" s="50">
        <f t="shared" si="12"/>
        <v>14.3</v>
      </c>
      <c r="DM6" s="50">
        <f t="shared" si="12"/>
        <v>18.3</v>
      </c>
      <c r="DN6" s="50">
        <f t="shared" si="12"/>
        <v>17.7</v>
      </c>
      <c r="DO6" s="50">
        <f t="shared" si="12"/>
        <v>17.5</v>
      </c>
      <c r="DP6" s="50">
        <f t="shared" si="12"/>
        <v>17.5</v>
      </c>
      <c r="DQ6" s="50">
        <f t="shared" si="12"/>
        <v>17.3</v>
      </c>
      <c r="DR6" s="50" t="str">
        <f>IF(DR8="-","【-】","【"&amp;SUBSTITUTE(TEXT(DR8,"#,##0.0"),"-","△")&amp;"】")</f>
        <v>【24.8】</v>
      </c>
      <c r="DS6" s="50">
        <f>IF(DS8="-",NA(),DS8)</f>
        <v>70.099999999999994</v>
      </c>
      <c r="DT6" s="50">
        <f t="shared" ref="DT6:EB6" si="13">IF(DT8="-",NA(),DT8)</f>
        <v>72.599999999999994</v>
      </c>
      <c r="DU6" s="50">
        <f t="shared" si="13"/>
        <v>72.2</v>
      </c>
      <c r="DV6" s="50">
        <f t="shared" si="13"/>
        <v>73.2</v>
      </c>
      <c r="DW6" s="50">
        <f t="shared" si="13"/>
        <v>74.599999999999994</v>
      </c>
      <c r="DX6" s="50">
        <f t="shared" si="13"/>
        <v>53.5</v>
      </c>
      <c r="DY6" s="50">
        <f t="shared" si="13"/>
        <v>54.1</v>
      </c>
      <c r="DZ6" s="50">
        <f t="shared" si="13"/>
        <v>54.6</v>
      </c>
      <c r="EA6" s="50">
        <f t="shared" si="13"/>
        <v>56.9</v>
      </c>
      <c r="EB6" s="50">
        <f t="shared" si="13"/>
        <v>58.1</v>
      </c>
      <c r="EC6" s="50" t="str">
        <f>IF(EC8="-","【-】","【"&amp;SUBSTITUTE(TEXT(EC8,"#,##0.0"),"-","△")&amp;"】")</f>
        <v>【56.0】</v>
      </c>
      <c r="ED6" s="50">
        <f>IF(ED8="-",NA(),ED8)</f>
        <v>82.3</v>
      </c>
      <c r="EE6" s="50">
        <f t="shared" ref="EE6:EM6" si="14">IF(EE8="-",NA(),EE8)</f>
        <v>87.1</v>
      </c>
      <c r="EF6" s="50">
        <f t="shared" si="14"/>
        <v>80.3</v>
      </c>
      <c r="EG6" s="50">
        <f t="shared" si="14"/>
        <v>80.3</v>
      </c>
      <c r="EH6" s="50">
        <f t="shared" si="14"/>
        <v>80.900000000000006</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40828331</v>
      </c>
      <c r="EP6" s="51">
        <f t="shared" ref="EP6:EX6" si="15">IF(EP8="-",NA(),EP8)</f>
        <v>40880376</v>
      </c>
      <c r="EQ6" s="51">
        <f t="shared" si="15"/>
        <v>42434643</v>
      </c>
      <c r="ER6" s="51">
        <f t="shared" si="15"/>
        <v>43153134</v>
      </c>
      <c r="ES6" s="51">
        <f t="shared" si="15"/>
        <v>43540153</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163</v>
      </c>
      <c r="B7" s="48">
        <f t="shared" ref="B7:AH7" si="16">B8</f>
        <v>2021</v>
      </c>
      <c r="C7" s="48">
        <f t="shared" si="16"/>
        <v>302040</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学術・研究機関出身</v>
      </c>
      <c r="P7" s="48" t="str">
        <f>P8</f>
        <v>直営</v>
      </c>
      <c r="Q7" s="49">
        <f t="shared" si="16"/>
        <v>12</v>
      </c>
      <c r="R7" s="48" t="str">
        <f t="shared" si="16"/>
        <v>対象</v>
      </c>
      <c r="S7" s="48" t="str">
        <f t="shared" si="16"/>
        <v>ド 訓</v>
      </c>
      <c r="T7" s="48" t="str">
        <f t="shared" si="16"/>
        <v>救 感 災 輪</v>
      </c>
      <c r="U7" s="49">
        <f>U8</f>
        <v>26713</v>
      </c>
      <c r="V7" s="49">
        <f>V8</f>
        <v>14675</v>
      </c>
      <c r="W7" s="48" t="str">
        <f>W8</f>
        <v>-</v>
      </c>
      <c r="X7" s="48" t="str">
        <f t="shared" si="16"/>
        <v>第２種該当</v>
      </c>
      <c r="Y7" s="48" t="str">
        <f t="shared" si="16"/>
        <v>１０：１</v>
      </c>
      <c r="Z7" s="49">
        <f t="shared" si="16"/>
        <v>153</v>
      </c>
      <c r="AA7" s="49" t="str">
        <f t="shared" si="16"/>
        <v>-</v>
      </c>
      <c r="AB7" s="49" t="str">
        <f t="shared" si="16"/>
        <v>-</v>
      </c>
      <c r="AC7" s="49" t="str">
        <f t="shared" si="16"/>
        <v>-</v>
      </c>
      <c r="AD7" s="49">
        <f t="shared" si="16"/>
        <v>4</v>
      </c>
      <c r="AE7" s="49">
        <f t="shared" si="16"/>
        <v>157</v>
      </c>
      <c r="AF7" s="49">
        <f t="shared" si="16"/>
        <v>135</v>
      </c>
      <c r="AG7" s="49" t="str">
        <f t="shared" si="16"/>
        <v>-</v>
      </c>
      <c r="AH7" s="49">
        <f t="shared" si="16"/>
        <v>135</v>
      </c>
      <c r="AI7" s="50">
        <f>AI8</f>
        <v>92.9</v>
      </c>
      <c r="AJ7" s="50">
        <f t="shared" ref="AJ7:AR7" si="17">AJ8</f>
        <v>99.8</v>
      </c>
      <c r="AK7" s="50">
        <f t="shared" si="17"/>
        <v>94.6</v>
      </c>
      <c r="AL7" s="50">
        <f t="shared" si="17"/>
        <v>116.7</v>
      </c>
      <c r="AM7" s="50">
        <f t="shared" si="17"/>
        <v>118.8</v>
      </c>
      <c r="AN7" s="50">
        <f t="shared" si="17"/>
        <v>96.6</v>
      </c>
      <c r="AO7" s="50">
        <f t="shared" si="17"/>
        <v>97.2</v>
      </c>
      <c r="AP7" s="50">
        <f t="shared" si="17"/>
        <v>96.9</v>
      </c>
      <c r="AQ7" s="50">
        <f t="shared" si="17"/>
        <v>100.6</v>
      </c>
      <c r="AR7" s="50">
        <f t="shared" si="17"/>
        <v>105.9</v>
      </c>
      <c r="AS7" s="50"/>
      <c r="AT7" s="50">
        <f>AT8</f>
        <v>82.8</v>
      </c>
      <c r="AU7" s="50">
        <f t="shared" ref="AU7:BC7" si="18">AU8</f>
        <v>92.5</v>
      </c>
      <c r="AV7" s="50">
        <f t="shared" si="18"/>
        <v>87.2</v>
      </c>
      <c r="AW7" s="50">
        <f t="shared" si="18"/>
        <v>81.7</v>
      </c>
      <c r="AX7" s="50">
        <f t="shared" si="18"/>
        <v>74.5</v>
      </c>
      <c r="AY7" s="50">
        <f t="shared" si="18"/>
        <v>83.9</v>
      </c>
      <c r="AZ7" s="50">
        <f t="shared" si="18"/>
        <v>84</v>
      </c>
      <c r="BA7" s="50">
        <f t="shared" si="18"/>
        <v>84.3</v>
      </c>
      <c r="BB7" s="50">
        <f t="shared" si="18"/>
        <v>80.7</v>
      </c>
      <c r="BC7" s="50">
        <f t="shared" si="18"/>
        <v>82.2</v>
      </c>
      <c r="BD7" s="50"/>
      <c r="BE7" s="50">
        <f>BE8</f>
        <v>186.2</v>
      </c>
      <c r="BF7" s="50">
        <f t="shared" ref="BF7:BN7" si="19">BF8</f>
        <v>158.1</v>
      </c>
      <c r="BG7" s="50">
        <f t="shared" si="19"/>
        <v>180.2</v>
      </c>
      <c r="BH7" s="50">
        <f t="shared" si="19"/>
        <v>166.9</v>
      </c>
      <c r="BI7" s="50">
        <f t="shared" si="19"/>
        <v>156.69999999999999</v>
      </c>
      <c r="BJ7" s="50">
        <f t="shared" si="19"/>
        <v>116.9</v>
      </c>
      <c r="BK7" s="50">
        <f t="shared" si="19"/>
        <v>117.1</v>
      </c>
      <c r="BL7" s="50">
        <f t="shared" si="19"/>
        <v>120.5</v>
      </c>
      <c r="BM7" s="50">
        <f t="shared" si="19"/>
        <v>124.2</v>
      </c>
      <c r="BN7" s="50">
        <f t="shared" si="19"/>
        <v>121.6</v>
      </c>
      <c r="BO7" s="50"/>
      <c r="BP7" s="50">
        <f>BP8</f>
        <v>65.900000000000006</v>
      </c>
      <c r="BQ7" s="50">
        <f t="shared" ref="BQ7:BY7" si="20">BQ8</f>
        <v>73</v>
      </c>
      <c r="BR7" s="50">
        <f t="shared" si="20"/>
        <v>65.3</v>
      </c>
      <c r="BS7" s="50">
        <f t="shared" si="20"/>
        <v>62</v>
      </c>
      <c r="BT7" s="50">
        <f t="shared" si="20"/>
        <v>54.6</v>
      </c>
      <c r="BU7" s="50">
        <f t="shared" si="20"/>
        <v>69.7</v>
      </c>
      <c r="BV7" s="50">
        <f t="shared" si="20"/>
        <v>70.099999999999994</v>
      </c>
      <c r="BW7" s="50">
        <f t="shared" si="20"/>
        <v>70.400000000000006</v>
      </c>
      <c r="BX7" s="50">
        <f t="shared" si="20"/>
        <v>65.8</v>
      </c>
      <c r="BY7" s="50">
        <f t="shared" si="20"/>
        <v>65</v>
      </c>
      <c r="BZ7" s="50"/>
      <c r="CA7" s="51">
        <f>CA8</f>
        <v>39671</v>
      </c>
      <c r="CB7" s="51">
        <f t="shared" ref="CB7:CJ7" si="21">CB8</f>
        <v>41254</v>
      </c>
      <c r="CC7" s="51">
        <f t="shared" si="21"/>
        <v>40685</v>
      </c>
      <c r="CD7" s="51">
        <f t="shared" si="21"/>
        <v>40519</v>
      </c>
      <c r="CE7" s="51">
        <f t="shared" si="21"/>
        <v>39697</v>
      </c>
      <c r="CF7" s="51">
        <f t="shared" si="21"/>
        <v>34136</v>
      </c>
      <c r="CG7" s="51">
        <f t="shared" si="21"/>
        <v>34924</v>
      </c>
      <c r="CH7" s="51">
        <f t="shared" si="21"/>
        <v>35788</v>
      </c>
      <c r="CI7" s="51">
        <f t="shared" si="21"/>
        <v>37855</v>
      </c>
      <c r="CJ7" s="51">
        <f t="shared" si="21"/>
        <v>39289</v>
      </c>
      <c r="CK7" s="50"/>
      <c r="CL7" s="51">
        <f>CL8</f>
        <v>7613</v>
      </c>
      <c r="CM7" s="51">
        <f t="shared" ref="CM7:CU7" si="22">CM8</f>
        <v>7816</v>
      </c>
      <c r="CN7" s="51">
        <f t="shared" si="22"/>
        <v>8524</v>
      </c>
      <c r="CO7" s="51">
        <f t="shared" si="22"/>
        <v>9582</v>
      </c>
      <c r="CP7" s="51">
        <f t="shared" si="22"/>
        <v>9932</v>
      </c>
      <c r="CQ7" s="51">
        <f t="shared" si="22"/>
        <v>10130</v>
      </c>
      <c r="CR7" s="51">
        <f t="shared" si="22"/>
        <v>10244</v>
      </c>
      <c r="CS7" s="51">
        <f t="shared" si="22"/>
        <v>10602</v>
      </c>
      <c r="CT7" s="51">
        <f t="shared" si="22"/>
        <v>11234</v>
      </c>
      <c r="CU7" s="51">
        <f t="shared" si="22"/>
        <v>11512</v>
      </c>
      <c r="CV7" s="50"/>
      <c r="CW7" s="50">
        <f>CW8</f>
        <v>73.5</v>
      </c>
      <c r="CX7" s="50">
        <f t="shared" ref="CX7:DF7" si="23">CX8</f>
        <v>66.2</v>
      </c>
      <c r="CY7" s="50">
        <f t="shared" si="23"/>
        <v>68.5</v>
      </c>
      <c r="CZ7" s="50">
        <f t="shared" si="23"/>
        <v>71.900000000000006</v>
      </c>
      <c r="DA7" s="50">
        <f t="shared" si="23"/>
        <v>78.2</v>
      </c>
      <c r="DB7" s="50">
        <f t="shared" si="23"/>
        <v>63.4</v>
      </c>
      <c r="DC7" s="50">
        <f t="shared" si="23"/>
        <v>63.7</v>
      </c>
      <c r="DD7" s="50">
        <f t="shared" si="23"/>
        <v>63.3</v>
      </c>
      <c r="DE7" s="50">
        <f t="shared" si="23"/>
        <v>68.5</v>
      </c>
      <c r="DF7" s="50">
        <f t="shared" si="23"/>
        <v>67.099999999999994</v>
      </c>
      <c r="DG7" s="50"/>
      <c r="DH7" s="50">
        <f>DH8</f>
        <v>11.8</v>
      </c>
      <c r="DI7" s="50">
        <f t="shared" ref="DI7:DQ7" si="24">DI8</f>
        <v>11.9</v>
      </c>
      <c r="DJ7" s="50">
        <f t="shared" si="24"/>
        <v>12.7</v>
      </c>
      <c r="DK7" s="50">
        <f t="shared" si="24"/>
        <v>13.4</v>
      </c>
      <c r="DL7" s="50">
        <f t="shared" si="24"/>
        <v>14.3</v>
      </c>
      <c r="DM7" s="50">
        <f t="shared" si="24"/>
        <v>18.3</v>
      </c>
      <c r="DN7" s="50">
        <f t="shared" si="24"/>
        <v>17.7</v>
      </c>
      <c r="DO7" s="50">
        <f t="shared" si="24"/>
        <v>17.5</v>
      </c>
      <c r="DP7" s="50">
        <f t="shared" si="24"/>
        <v>17.5</v>
      </c>
      <c r="DQ7" s="50">
        <f t="shared" si="24"/>
        <v>17.3</v>
      </c>
      <c r="DR7" s="50"/>
      <c r="DS7" s="50">
        <f>DS8</f>
        <v>70.099999999999994</v>
      </c>
      <c r="DT7" s="50">
        <f t="shared" ref="DT7:EB7" si="25">DT8</f>
        <v>72.599999999999994</v>
      </c>
      <c r="DU7" s="50">
        <f t="shared" si="25"/>
        <v>72.2</v>
      </c>
      <c r="DV7" s="50">
        <f t="shared" si="25"/>
        <v>73.2</v>
      </c>
      <c r="DW7" s="50">
        <f t="shared" si="25"/>
        <v>74.599999999999994</v>
      </c>
      <c r="DX7" s="50">
        <f t="shared" si="25"/>
        <v>53.5</v>
      </c>
      <c r="DY7" s="50">
        <f t="shared" si="25"/>
        <v>54.1</v>
      </c>
      <c r="DZ7" s="50">
        <f t="shared" si="25"/>
        <v>54.6</v>
      </c>
      <c r="EA7" s="50">
        <f t="shared" si="25"/>
        <v>56.9</v>
      </c>
      <c r="EB7" s="50">
        <f t="shared" si="25"/>
        <v>58.1</v>
      </c>
      <c r="EC7" s="50"/>
      <c r="ED7" s="50">
        <f>ED8</f>
        <v>82.3</v>
      </c>
      <c r="EE7" s="50">
        <f t="shared" ref="EE7:EM7" si="26">EE8</f>
        <v>87.1</v>
      </c>
      <c r="EF7" s="50">
        <f t="shared" si="26"/>
        <v>80.3</v>
      </c>
      <c r="EG7" s="50">
        <f t="shared" si="26"/>
        <v>80.3</v>
      </c>
      <c r="EH7" s="50">
        <f t="shared" si="26"/>
        <v>80.900000000000006</v>
      </c>
      <c r="EI7" s="50">
        <f t="shared" si="26"/>
        <v>71.3</v>
      </c>
      <c r="EJ7" s="50">
        <f t="shared" si="26"/>
        <v>71.400000000000006</v>
      </c>
      <c r="EK7" s="50">
        <f t="shared" si="26"/>
        <v>71.7</v>
      </c>
      <c r="EL7" s="50">
        <f t="shared" si="26"/>
        <v>72.900000000000006</v>
      </c>
      <c r="EM7" s="50">
        <f t="shared" si="26"/>
        <v>73.900000000000006</v>
      </c>
      <c r="EN7" s="50"/>
      <c r="EO7" s="51">
        <f>EO8</f>
        <v>40828331</v>
      </c>
      <c r="EP7" s="51">
        <f t="shared" ref="EP7:EX7" si="27">EP8</f>
        <v>40880376</v>
      </c>
      <c r="EQ7" s="51">
        <f t="shared" si="27"/>
        <v>42434643</v>
      </c>
      <c r="ER7" s="51">
        <f t="shared" si="27"/>
        <v>43153134</v>
      </c>
      <c r="ES7" s="51">
        <f t="shared" si="27"/>
        <v>43540153</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302040</v>
      </c>
      <c r="D8" s="53">
        <v>46</v>
      </c>
      <c r="E8" s="53">
        <v>6</v>
      </c>
      <c r="F8" s="53">
        <v>0</v>
      </c>
      <c r="G8" s="53">
        <v>1</v>
      </c>
      <c r="H8" s="53" t="s">
        <v>164</v>
      </c>
      <c r="I8" s="53" t="s">
        <v>165</v>
      </c>
      <c r="J8" s="53" t="s">
        <v>166</v>
      </c>
      <c r="K8" s="53" t="s">
        <v>167</v>
      </c>
      <c r="L8" s="53" t="s">
        <v>168</v>
      </c>
      <c r="M8" s="53" t="s">
        <v>169</v>
      </c>
      <c r="N8" s="53" t="s">
        <v>170</v>
      </c>
      <c r="O8" s="53" t="s">
        <v>171</v>
      </c>
      <c r="P8" s="53" t="s">
        <v>172</v>
      </c>
      <c r="Q8" s="54">
        <v>12</v>
      </c>
      <c r="R8" s="53" t="s">
        <v>173</v>
      </c>
      <c r="S8" s="53" t="s">
        <v>174</v>
      </c>
      <c r="T8" s="53" t="s">
        <v>175</v>
      </c>
      <c r="U8" s="54">
        <v>26713</v>
      </c>
      <c r="V8" s="54">
        <v>14675</v>
      </c>
      <c r="W8" s="53" t="s">
        <v>39</v>
      </c>
      <c r="X8" s="53" t="s">
        <v>176</v>
      </c>
      <c r="Y8" s="55" t="s">
        <v>177</v>
      </c>
      <c r="Z8" s="54">
        <v>153</v>
      </c>
      <c r="AA8" s="54" t="s">
        <v>39</v>
      </c>
      <c r="AB8" s="54" t="s">
        <v>39</v>
      </c>
      <c r="AC8" s="54" t="s">
        <v>39</v>
      </c>
      <c r="AD8" s="54">
        <v>4</v>
      </c>
      <c r="AE8" s="54">
        <v>157</v>
      </c>
      <c r="AF8" s="54">
        <v>135</v>
      </c>
      <c r="AG8" s="54" t="s">
        <v>39</v>
      </c>
      <c r="AH8" s="54">
        <v>135</v>
      </c>
      <c r="AI8" s="56">
        <v>92.9</v>
      </c>
      <c r="AJ8" s="56">
        <v>99.8</v>
      </c>
      <c r="AK8" s="56">
        <v>94.6</v>
      </c>
      <c r="AL8" s="56">
        <v>116.7</v>
      </c>
      <c r="AM8" s="56">
        <v>118.8</v>
      </c>
      <c r="AN8" s="56">
        <v>96.6</v>
      </c>
      <c r="AO8" s="56">
        <v>97.2</v>
      </c>
      <c r="AP8" s="56">
        <v>96.9</v>
      </c>
      <c r="AQ8" s="56">
        <v>100.6</v>
      </c>
      <c r="AR8" s="56">
        <v>105.9</v>
      </c>
      <c r="AS8" s="56">
        <v>106.2</v>
      </c>
      <c r="AT8" s="56">
        <v>82.8</v>
      </c>
      <c r="AU8" s="56">
        <v>92.5</v>
      </c>
      <c r="AV8" s="56">
        <v>87.2</v>
      </c>
      <c r="AW8" s="56">
        <v>81.7</v>
      </c>
      <c r="AX8" s="56">
        <v>74.5</v>
      </c>
      <c r="AY8" s="56">
        <v>83.9</v>
      </c>
      <c r="AZ8" s="56">
        <v>84</v>
      </c>
      <c r="BA8" s="56">
        <v>84.3</v>
      </c>
      <c r="BB8" s="56">
        <v>80.7</v>
      </c>
      <c r="BC8" s="56">
        <v>82.2</v>
      </c>
      <c r="BD8" s="56">
        <v>86.6</v>
      </c>
      <c r="BE8" s="57">
        <v>186.2</v>
      </c>
      <c r="BF8" s="57">
        <v>158.1</v>
      </c>
      <c r="BG8" s="57">
        <v>180.2</v>
      </c>
      <c r="BH8" s="57">
        <v>166.9</v>
      </c>
      <c r="BI8" s="57">
        <v>156.69999999999999</v>
      </c>
      <c r="BJ8" s="57">
        <v>116.9</v>
      </c>
      <c r="BK8" s="57">
        <v>117.1</v>
      </c>
      <c r="BL8" s="57">
        <v>120.5</v>
      </c>
      <c r="BM8" s="57">
        <v>124.2</v>
      </c>
      <c r="BN8" s="57">
        <v>121.6</v>
      </c>
      <c r="BO8" s="57">
        <v>70.7</v>
      </c>
      <c r="BP8" s="56">
        <v>65.900000000000006</v>
      </c>
      <c r="BQ8" s="56">
        <v>73</v>
      </c>
      <c r="BR8" s="56">
        <v>65.3</v>
      </c>
      <c r="BS8" s="56">
        <v>62</v>
      </c>
      <c r="BT8" s="56">
        <v>54.6</v>
      </c>
      <c r="BU8" s="56">
        <v>69.7</v>
      </c>
      <c r="BV8" s="56">
        <v>70.099999999999994</v>
      </c>
      <c r="BW8" s="56">
        <v>70.400000000000006</v>
      </c>
      <c r="BX8" s="56">
        <v>65.8</v>
      </c>
      <c r="BY8" s="56">
        <v>65</v>
      </c>
      <c r="BZ8" s="56">
        <v>67.099999999999994</v>
      </c>
      <c r="CA8" s="57">
        <v>39671</v>
      </c>
      <c r="CB8" s="57">
        <v>41254</v>
      </c>
      <c r="CC8" s="57">
        <v>40685</v>
      </c>
      <c r="CD8" s="57">
        <v>40519</v>
      </c>
      <c r="CE8" s="57">
        <v>39697</v>
      </c>
      <c r="CF8" s="57">
        <v>34136</v>
      </c>
      <c r="CG8" s="57">
        <v>34924</v>
      </c>
      <c r="CH8" s="57">
        <v>35788</v>
      </c>
      <c r="CI8" s="57">
        <v>37855</v>
      </c>
      <c r="CJ8" s="57">
        <v>39289</v>
      </c>
      <c r="CK8" s="56">
        <v>59287</v>
      </c>
      <c r="CL8" s="57">
        <v>7613</v>
      </c>
      <c r="CM8" s="57">
        <v>7816</v>
      </c>
      <c r="CN8" s="57">
        <v>8524</v>
      </c>
      <c r="CO8" s="57">
        <v>9582</v>
      </c>
      <c r="CP8" s="57">
        <v>9932</v>
      </c>
      <c r="CQ8" s="57">
        <v>10130</v>
      </c>
      <c r="CR8" s="57">
        <v>10244</v>
      </c>
      <c r="CS8" s="57">
        <v>10602</v>
      </c>
      <c r="CT8" s="57">
        <v>11234</v>
      </c>
      <c r="CU8" s="57">
        <v>11512</v>
      </c>
      <c r="CV8" s="56">
        <v>17202</v>
      </c>
      <c r="CW8" s="57">
        <v>73.5</v>
      </c>
      <c r="CX8" s="57">
        <v>66.2</v>
      </c>
      <c r="CY8" s="57">
        <v>68.5</v>
      </c>
      <c r="CZ8" s="57">
        <v>71.900000000000006</v>
      </c>
      <c r="DA8" s="57">
        <v>78.2</v>
      </c>
      <c r="DB8" s="57">
        <v>63.4</v>
      </c>
      <c r="DC8" s="57">
        <v>63.7</v>
      </c>
      <c r="DD8" s="57">
        <v>63.3</v>
      </c>
      <c r="DE8" s="57">
        <v>68.5</v>
      </c>
      <c r="DF8" s="57">
        <v>67.099999999999994</v>
      </c>
      <c r="DG8" s="57">
        <v>56.4</v>
      </c>
      <c r="DH8" s="57">
        <v>11.8</v>
      </c>
      <c r="DI8" s="57">
        <v>11.9</v>
      </c>
      <c r="DJ8" s="57">
        <v>12.7</v>
      </c>
      <c r="DK8" s="57">
        <v>13.4</v>
      </c>
      <c r="DL8" s="57">
        <v>14.3</v>
      </c>
      <c r="DM8" s="57">
        <v>18.3</v>
      </c>
      <c r="DN8" s="57">
        <v>17.7</v>
      </c>
      <c r="DO8" s="57">
        <v>17.5</v>
      </c>
      <c r="DP8" s="57">
        <v>17.5</v>
      </c>
      <c r="DQ8" s="57">
        <v>17.3</v>
      </c>
      <c r="DR8" s="57">
        <v>24.8</v>
      </c>
      <c r="DS8" s="56">
        <v>70.099999999999994</v>
      </c>
      <c r="DT8" s="56">
        <v>72.599999999999994</v>
      </c>
      <c r="DU8" s="56">
        <v>72.2</v>
      </c>
      <c r="DV8" s="56">
        <v>73.2</v>
      </c>
      <c r="DW8" s="56">
        <v>74.599999999999994</v>
      </c>
      <c r="DX8" s="56">
        <v>53.5</v>
      </c>
      <c r="DY8" s="56">
        <v>54.1</v>
      </c>
      <c r="DZ8" s="56">
        <v>54.6</v>
      </c>
      <c r="EA8" s="56">
        <v>56.9</v>
      </c>
      <c r="EB8" s="56">
        <v>58.1</v>
      </c>
      <c r="EC8" s="56">
        <v>56</v>
      </c>
      <c r="ED8" s="56">
        <v>82.3</v>
      </c>
      <c r="EE8" s="56">
        <v>87.1</v>
      </c>
      <c r="EF8" s="56">
        <v>80.3</v>
      </c>
      <c r="EG8" s="56">
        <v>80.3</v>
      </c>
      <c r="EH8" s="56">
        <v>80.900000000000006</v>
      </c>
      <c r="EI8" s="56">
        <v>71.3</v>
      </c>
      <c r="EJ8" s="56">
        <v>71.400000000000006</v>
      </c>
      <c r="EK8" s="56">
        <v>71.7</v>
      </c>
      <c r="EL8" s="56">
        <v>72.900000000000006</v>
      </c>
      <c r="EM8" s="56">
        <v>73.900000000000006</v>
      </c>
      <c r="EN8" s="56">
        <v>70.7</v>
      </c>
      <c r="EO8" s="57">
        <v>40828331</v>
      </c>
      <c r="EP8" s="57">
        <v>40880376</v>
      </c>
      <c r="EQ8" s="57">
        <v>42434643</v>
      </c>
      <c r="ER8" s="57">
        <v>43153134</v>
      </c>
      <c r="ES8" s="57">
        <v>43540153</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178</v>
      </c>
      <c r="C10" s="60" t="s">
        <v>179</v>
      </c>
      <c r="D10" s="60" t="s">
        <v>180</v>
      </c>
      <c r="E10" s="60" t="s">
        <v>181</v>
      </c>
      <c r="F10" s="60" t="s">
        <v>182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2023-02-19T23:59:46Z</cp:lastPrinted>
  <dcterms:created xsi:type="dcterms:W3CDTF">2022-12-01T02:27:51Z</dcterms:created>
  <dcterms:modified xsi:type="dcterms:W3CDTF">2023-02-19T23:59:48Z</dcterms:modified>
  <cp:category/>
</cp:coreProperties>
</file>