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3_橋本市\"/>
    </mc:Choice>
  </mc:AlternateContent>
  <workbookProtection workbookAlgorithmName="SHA-512" workbookHashValue="PXwEBkf4932GhDinMrwvHOnZs7c4DGu7esrd5gz5yvKNWPRvcDcvO4TT67LBM0u6Cdxy7varz3c0/ZDSaCPYIQ==" workbookSaltValue="k/rgPVcFb7We/YVhtREL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<sst xmlns="http://schemas.openxmlformats.org/spreadsheetml/2006/main" count="228" uniqueCount="113">
  <si>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</si>
  <si>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</si>
  <si>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</si>
  <si>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</si>
  <si>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</si>
  <si>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</si>
  <si>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</si>
  <si>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</si>
  <si>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</si>
  <si>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</si>
  <si>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</si>
  <si>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</si>
  <si>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</si>
  <si>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</si>
  <si>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</si>
  <si>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</si>
  <si>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</si>
  <si>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</si>
  <si>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</si>
  <si>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</si>
  <si>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</si>
  <si>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</si>
  <si>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</si>
  <si>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</si>
  <si>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</si>
  <si>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</si>
  <si>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</si>
  <si>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</si>
  <si>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</si>
  <si>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</si>
  <si>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</si>
  <si>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</si>
  <si>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</si>
  <si>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</si>
  <si>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</si>
  <si>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</si>
  <si>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</si>
  <si>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</si>
  <si>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</si>
  <si>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</si>
  <si>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</si>
  <si>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</si>
  <si>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</si>
  <si>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</si>
  <si>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</si>
  <si>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</si>
  <si>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</si>
  <si>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</si>
  <si>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</si>
  <si>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</si>
  <si>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</si>
  <si>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</si>
  <si>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</si>
  <si>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</si>
  <si>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</si>
  <si>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</si>
  <si>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</si>
  <si>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</si>
  <si>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</si>
  <si>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</si>
  <si>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</si>
  <si>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</si>
  <si>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</si>
  <si>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</si>
  <si>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</si>
  <si>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</si>
  <si>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</si>
  <si>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</si>
  <si>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</si>
  <si>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</si>
  <si>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</si>
  <si>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</si>
  <si>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</si>
  <si>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</si>
  <si>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</si>
  <si>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</si>
  <si>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</si>
  <si>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</si>
  <si>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</si>
  <si>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</si>
  <si>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</si>
  <si>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</si>
  <si>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</si>
  <si>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</si>
  <si>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</si>
  <si>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</si>
  <si>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</si>
  <si>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</si>
  <si>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</si>
  <si>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</si>
  <si>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</si>
  <si>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</si>
  <si>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</si>
  <si>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</si>
  <si>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</si>
  <si>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</si>
  <si>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</si>
  <si>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</si>
  <si>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</si>
  <si>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</si>
  <si>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</si>
  <si>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</si>
  <si>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</si>
  <si>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</si>
  <si>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</si>
  <si>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</si>
  <si>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</si>
  <si>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</si>
  <si>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</si>
  <si>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</si>
  <si>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①有形固定資産減価償却率は類似団体を上回っている。昭和50年代から60年代の大規模住宅開発に伴い建設した水道施設等が耐用年数を経過する時期を迎えている。
②管路経年化率は類似団体平均値を下回っており、法定耐用年数に到達している資産は少なくなっている。しかしながら、今後数年で開発地内の管路が耐用年数を迎えるため、数値の悪化が考えられることから、計画的な改善に取り組む必要がある。
③管路更新率は前年度と比べて減少している。現状としては、管路経年化率が低いため、管路更新率も低い値となっている。しかし、今後、耐用年数を迎える管路が増加するため、管路更新も進める必要がある。</t>
    <rPh sb="1" eb="12">
      <t>ユウケイコテイシサンゲンカショウキャクリツ</t>
    </rPh>
    <rPh sb="13" eb="17">
      <t>ルイジダンタイ</t>
    </rPh>
    <rPh sb="18" eb="20">
      <t>ウワマワ</t>
    </rPh>
    <rPh sb="25" eb="27">
      <t>ショウワ</t>
    </rPh>
    <rPh sb="29" eb="31">
      <t>ネンダイ</t>
    </rPh>
    <rPh sb="35" eb="37">
      <t>ネンダイ</t>
    </rPh>
    <rPh sb="38" eb="45">
      <t>ダイキボジュウタクカイハツ</t>
    </rPh>
    <rPh sb="46" eb="47">
      <t>トモナ</t>
    </rPh>
    <rPh sb="48" eb="50">
      <t>ケンセツ</t>
    </rPh>
    <rPh sb="52" eb="57">
      <t>スイドウシセツトウ</t>
    </rPh>
    <rPh sb="58" eb="62">
      <t>タイヨウネンスウ</t>
    </rPh>
    <rPh sb="63" eb="65">
      <t>ケイカ</t>
    </rPh>
    <rPh sb="67" eb="69">
      <t>ジキ</t>
    </rPh>
    <rPh sb="70" eb="71">
      <t>ムカ</t>
    </rPh>
    <rPh sb="78" eb="84">
      <t>カンロケイネンカリツ</t>
    </rPh>
    <rPh sb="100" eb="106">
      <t>ホウテイタイヨウネンスウ</t>
    </rPh>
    <rPh sb="107" eb="109">
      <t>トウタツ</t>
    </rPh>
    <rPh sb="113" eb="115">
      <t>シサン</t>
    </rPh>
    <rPh sb="116" eb="117">
      <t>スク</t>
    </rPh>
    <rPh sb="132" eb="134">
      <t>コンゴ</t>
    </rPh>
    <rPh sb="134" eb="136">
      <t>スウネン</t>
    </rPh>
    <rPh sb="137" eb="140">
      <t>カイハツチ</t>
    </rPh>
    <rPh sb="140" eb="141">
      <t>ナイ</t>
    </rPh>
    <rPh sb="142" eb="144">
      <t>カンロ</t>
    </rPh>
    <rPh sb="145" eb="149">
      <t>タイヨウネンスウ</t>
    </rPh>
    <rPh sb="150" eb="151">
      <t>ムカ</t>
    </rPh>
    <rPh sb="156" eb="158">
      <t>スウチ</t>
    </rPh>
    <rPh sb="159" eb="161">
      <t>アッカ</t>
    </rPh>
    <rPh sb="162" eb="163">
      <t>カンガ</t>
    </rPh>
    <rPh sb="172" eb="175">
      <t>ケイカクテキ</t>
    </rPh>
    <rPh sb="176" eb="178">
      <t>カイゼン</t>
    </rPh>
    <rPh sb="179" eb="180">
      <t>ト</t>
    </rPh>
    <rPh sb="181" eb="182">
      <t>ク</t>
    </rPh>
    <rPh sb="183" eb="185">
      <t>ヒツヨウ</t>
    </rPh>
    <rPh sb="191" eb="196">
      <t>カンロコウシンリツ</t>
    </rPh>
    <rPh sb="197" eb="200">
      <t>ゼンネンド</t>
    </rPh>
    <rPh sb="201" eb="202">
      <t>クラ</t>
    </rPh>
    <rPh sb="204" eb="206">
      <t>ゲンショウ</t>
    </rPh>
    <rPh sb="211" eb="213">
      <t>ゲンジョウ</t>
    </rPh>
    <rPh sb="218" eb="224">
      <t>カンロケイネンカリツ</t>
    </rPh>
    <rPh sb="225" eb="226">
      <t>ヒク</t>
    </rPh>
    <rPh sb="230" eb="235">
      <t>カンロコウシンリツ</t>
    </rPh>
    <rPh sb="236" eb="237">
      <t>ヒク</t>
    </rPh>
    <rPh sb="238" eb="239">
      <t>アタイ</t>
    </rPh>
    <rPh sb="250" eb="252">
      <t>コンゴ</t>
    </rPh>
    <rPh sb="253" eb="257">
      <t>タイヨウネンスウ</t>
    </rPh>
    <rPh sb="258" eb="259">
      <t>ムカ</t>
    </rPh>
    <rPh sb="261" eb="263">
      <t>カンロ</t>
    </rPh>
    <rPh sb="264" eb="266">
      <t>ゾウカ</t>
    </rPh>
    <phoneticPr fontId="4"/>
  </si>
  <si>
    <t>①経常収支比率は100%を超えてはいるものの前年度よりも下降している。これは令和3年4月から隔月検針の開始に伴い、調定を一月ずらしたことにより、令和3年度は計11ヶ月分の収入しかなかったためである。
③流動比率は類似団体よりも良好である。
④企業債残高対給水収益比率は給水収益が減少している一方で、償還が進んでいることから前年度比と比べても同程度の値を示している。
⑤料金回収率は100%を超えてはいるものの、⑥の給水原価の増加に伴い、値は減少している。
⑥給水原価は有収水量の減少に伴い、増加している。
⑦施設利用率は類似団体平均値よりも下回っている。一方で、前年度よりも値は改善されていることから、現有資産のダウンサイジングや更新計画の結果が出てきつつあると考えられる。
⑧有収率についても類似団体平均値よりも下回っている。対応としては、漏水調査やAI予測を用いて改善に努める。</t>
    <rPh sb="1" eb="7">
      <t>ケイジョウシュウシヒリツ</t>
    </rPh>
    <rPh sb="13" eb="14">
      <t>コ</t>
    </rPh>
    <rPh sb="22" eb="25">
      <t>ゼンネンド</t>
    </rPh>
    <rPh sb="28" eb="30">
      <t>カコウ</t>
    </rPh>
    <rPh sb="38" eb="40">
      <t>レイワ</t>
    </rPh>
    <rPh sb="41" eb="42">
      <t>ネン</t>
    </rPh>
    <rPh sb="43" eb="44">
      <t>ガツ</t>
    </rPh>
    <rPh sb="51" eb="53">
      <t>カイシ</t>
    </rPh>
    <rPh sb="54" eb="55">
      <t>トモナ</t>
    </rPh>
    <rPh sb="57" eb="59">
      <t>チョウテイ</t>
    </rPh>
    <rPh sb="60" eb="62">
      <t>ヒトツキ</t>
    </rPh>
    <rPh sb="72" eb="74">
      <t>レイワ</t>
    </rPh>
    <rPh sb="75" eb="77">
      <t>ネンド</t>
    </rPh>
    <rPh sb="78" eb="79">
      <t>ケイ</t>
    </rPh>
    <rPh sb="82" eb="84">
      <t>ゲツブン</t>
    </rPh>
    <rPh sb="85" eb="87">
      <t>シュウニュウ</t>
    </rPh>
    <rPh sb="101" eb="105">
      <t>リュウドウヒリツ</t>
    </rPh>
    <rPh sb="106" eb="110">
      <t>ルイジダンタイ</t>
    </rPh>
    <rPh sb="113" eb="115">
      <t>リョウコウ</t>
    </rPh>
    <rPh sb="121" eb="133">
      <t>キギョウサイザンダカタイキュウスイシュウエキヒリツ</t>
    </rPh>
    <rPh sb="134" eb="138">
      <t>キュウスイシュウエキ</t>
    </rPh>
    <rPh sb="139" eb="141">
      <t>ゲンショウ</t>
    </rPh>
    <rPh sb="145" eb="147">
      <t>イッポウ</t>
    </rPh>
    <rPh sb="149" eb="151">
      <t>ショウカン</t>
    </rPh>
    <rPh sb="152" eb="153">
      <t>スス</t>
    </rPh>
    <rPh sb="161" eb="165">
      <t>ゼンネンドヒ</t>
    </rPh>
    <rPh sb="166" eb="167">
      <t>クラ</t>
    </rPh>
    <rPh sb="170" eb="173">
      <t>ドウテイド</t>
    </rPh>
    <rPh sb="174" eb="175">
      <t>アタイ</t>
    </rPh>
    <rPh sb="176" eb="177">
      <t>シメ</t>
    </rPh>
    <rPh sb="184" eb="189">
      <t>リョウキンカイシュウリツ</t>
    </rPh>
    <rPh sb="195" eb="196">
      <t>コ</t>
    </rPh>
    <rPh sb="207" eb="211">
      <t>キュウスイゲンカ</t>
    </rPh>
    <rPh sb="212" eb="214">
      <t>ゾウカ</t>
    </rPh>
    <rPh sb="215" eb="216">
      <t>トモナ</t>
    </rPh>
    <rPh sb="218" eb="219">
      <t>アタイ</t>
    </rPh>
    <rPh sb="220" eb="222">
      <t>ゲンショウ</t>
    </rPh>
    <rPh sb="229" eb="233">
      <t>キュウスイゲンカ</t>
    </rPh>
    <rPh sb="234" eb="238">
      <t>ユウシュウスイリョウ</t>
    </rPh>
    <rPh sb="239" eb="241">
      <t>ゲンショウ</t>
    </rPh>
    <rPh sb="242" eb="243">
      <t>トモナ</t>
    </rPh>
    <rPh sb="245" eb="247">
      <t>ゾウカ</t>
    </rPh>
    <rPh sb="254" eb="259">
      <t>シセツリヨウリツ</t>
    </rPh>
    <rPh sb="260" eb="264">
      <t>ルイジダンタイ</t>
    </rPh>
    <rPh sb="264" eb="266">
      <t>ヘイキン</t>
    </rPh>
    <rPh sb="266" eb="267">
      <t>アタイ</t>
    </rPh>
    <rPh sb="270" eb="272">
      <t>シタマワ</t>
    </rPh>
    <rPh sb="277" eb="279">
      <t>イッポウ</t>
    </rPh>
    <rPh sb="281" eb="284">
      <t>ゼンネンド</t>
    </rPh>
    <rPh sb="287" eb="288">
      <t>アタイ</t>
    </rPh>
    <rPh sb="289" eb="291">
      <t>カイゼン</t>
    </rPh>
    <rPh sb="301" eb="303">
      <t>ゲンユウ</t>
    </rPh>
    <rPh sb="315" eb="319">
      <t>コウシンケイカク</t>
    </rPh>
    <rPh sb="320" eb="322">
      <t>ケッカ</t>
    </rPh>
    <rPh sb="323" eb="324">
      <t>デ</t>
    </rPh>
    <rPh sb="331" eb="332">
      <t>カンガ</t>
    </rPh>
    <rPh sb="339" eb="342">
      <t>ユウシュウリツ</t>
    </rPh>
    <rPh sb="347" eb="354">
      <t>ルイジダンタイヘイキンチ</t>
    </rPh>
    <rPh sb="357" eb="359">
      <t>シタマワ</t>
    </rPh>
    <rPh sb="364" eb="366">
      <t>タイオウ</t>
    </rPh>
    <rPh sb="371" eb="375">
      <t>ロウスイチョウサ</t>
    </rPh>
    <rPh sb="378" eb="380">
      <t>ヨソク</t>
    </rPh>
    <rPh sb="381" eb="382">
      <t>モチ</t>
    </rPh>
    <rPh sb="384" eb="386">
      <t>カイゼン</t>
    </rPh>
    <rPh sb="387" eb="388">
      <t>ツト</t>
    </rPh>
    <phoneticPr fontId="4"/>
  </si>
  <si>
    <t>令和3年度の当期純利益は123,169千円を計上したものの営業損失は231,420千円である。隔月検針への移行による影響から前年度よりも純利益は減少している。
経常収支比率は100%を超え、流動比率も1256.23%と良好な決算となった。
一方で、老朽管の状況としては、有形固定資産減価償却率は今後も上昇していく見込みとなっている。また、管路経年化率も開発地の耐用年数を迎える管路状況を踏まえると、年々上昇していくことが考えられるため、事業計画に基づき、更新に取り組む必要がある。</t>
    <rPh sb="0" eb="2">
      <t>レイワ</t>
    </rPh>
    <rPh sb="3" eb="5">
      <t>ネンド</t>
    </rPh>
    <rPh sb="6" eb="11">
      <t>トウキジュンリエキ</t>
    </rPh>
    <rPh sb="19" eb="21">
      <t>センエン</t>
    </rPh>
    <rPh sb="22" eb="24">
      <t>ケイジョウ</t>
    </rPh>
    <rPh sb="29" eb="33">
      <t>エイギョウソンシツ</t>
    </rPh>
    <rPh sb="41" eb="43">
      <t>センエン</t>
    </rPh>
    <rPh sb="53" eb="55">
      <t>イコウ</t>
    </rPh>
    <rPh sb="58" eb="60">
      <t>エイキョウ</t>
    </rPh>
    <rPh sb="62" eb="65">
      <t>ゼンネンド</t>
    </rPh>
    <rPh sb="68" eb="71">
      <t>ジュンリエキ</t>
    </rPh>
    <rPh sb="72" eb="74">
      <t>ゲンショウ</t>
    </rPh>
    <rPh sb="80" eb="86">
      <t>ケイジョウシュウシヒリツ</t>
    </rPh>
    <rPh sb="92" eb="93">
      <t>コ</t>
    </rPh>
    <rPh sb="95" eb="99">
      <t>リュウドウヒリツ</t>
    </rPh>
    <rPh sb="109" eb="111">
      <t>リョウコウ</t>
    </rPh>
    <rPh sb="112" eb="114">
      <t>ケッサン</t>
    </rPh>
    <rPh sb="120" eb="122">
      <t>イッポウ</t>
    </rPh>
    <rPh sb="124" eb="127">
      <t>ロウキュウカン</t>
    </rPh>
    <rPh sb="128" eb="130">
      <t>ジョウキョウ</t>
    </rPh>
    <rPh sb="135" eb="146">
      <t>ユウケイコテイシサンゲンカショウキャクリツ</t>
    </rPh>
    <rPh sb="147" eb="149">
      <t>コンゴ</t>
    </rPh>
    <rPh sb="150" eb="152">
      <t>ジョウショウ</t>
    </rPh>
    <rPh sb="156" eb="158">
      <t>ミコ</t>
    </rPh>
    <rPh sb="169" eb="175">
      <t>カンロケイネンカリツ</t>
    </rPh>
    <rPh sb="176" eb="179">
      <t>カイハツチ</t>
    </rPh>
    <rPh sb="180" eb="184">
      <t>タイヨウネンスウ</t>
    </rPh>
    <rPh sb="185" eb="186">
      <t>ムカ</t>
    </rPh>
    <rPh sb="188" eb="190">
      <t>カンロ</t>
    </rPh>
    <rPh sb="190" eb="192">
      <t>ジョウキョウ</t>
    </rPh>
    <rPh sb="193" eb="194">
      <t>フ</t>
    </rPh>
    <rPh sb="199" eb="201">
      <t>ネンネン</t>
    </rPh>
    <rPh sb="201" eb="203">
      <t>ジョウショウ</t>
    </rPh>
    <rPh sb="210" eb="211">
      <t>カンガ</t>
    </rPh>
    <rPh sb="218" eb="222">
      <t>ジギョウケイカク</t>
    </rPh>
    <rPh sb="223" eb="224">
      <t>モト</t>
    </rPh>
    <rPh sb="227" eb="229">
      <t>コウシン</t>
    </rPh>
    <rPh sb="230" eb="231">
      <t>ト</t>
    </rPh>
    <rPh sb="232" eb="233">
      <t>ク</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</si>
</sst>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0.32</c:v>
                </c:pt>
                <c:pt idx="2">
                  <c:v>0.1</c:v>
                </c:pt>
                <c:pt idx="3">
                  <c:v>0.14000000000000001</c:v>
                </c:pt>
                <c:pt idx="4">
                  <c:v>0.05</c:v>
                </c:pt>
              </c:numCache>
            </c:numRef>
          </c:val>
          <c:extLst>
            <c:ext xmlns:c16="http://schemas.microsoft.com/office/drawing/2014/chart" uri="{C3380CC4-5D6E-409C-BE32-E72D297353CC}">
              <c16:uniqueId val="{00000000-523A-49A5-9E2E-0937219F6B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523A-49A5-9E2E-0937219F6B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38.090000000000003</c:v>
                </c:pt>
                <c:pt idx="1">
                  <c:v>37.54</c:v>
                </c:pt>
                <c:pt idx="2">
                  <c:v>36.159999999999997</c:v>
                </c:pt>
                <c:pt idx="3">
                  <c:v>37.54</c:v>
                </c:pt>
                <c:pt idx="4">
                  <c:v>44.18</c:v>
                </c:pt>
              </c:numCache>
            </c:numRef>
          </c:val>
          <c:extLst>
            <c:ext xmlns:c16="http://schemas.microsoft.com/office/drawing/2014/chart" uri="{C3380CC4-5D6E-409C-BE32-E72D297353CC}">
              <c16:uniqueId val="{00000000-9177-4DC8-A098-A117749CBA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177-4DC8-A098-A117749CBA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83.21</c:v>
                </c:pt>
                <c:pt idx="1">
                  <c:v>83.45</c:v>
                </c:pt>
                <c:pt idx="2">
                  <c:v>85.5</c:v>
                </c:pt>
                <c:pt idx="3">
                  <c:v>82.48</c:v>
                </c:pt>
                <c:pt idx="4">
                  <c:v>76.89</c:v>
                </c:pt>
              </c:numCache>
            </c:numRef>
          </c:val>
          <c:extLst>
            <c:ext xmlns:c16="http://schemas.microsoft.com/office/drawing/2014/chart" uri="{C3380CC4-5D6E-409C-BE32-E72D297353CC}">
              <c16:uniqueId val="{00000000-F2A3-490F-B53C-2255D50B11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2A3-490F-B53C-2255D50B11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109.35</c:v>
                </c:pt>
                <c:pt idx="1">
                  <c:v>104.13</c:v>
                </c:pt>
                <c:pt idx="2">
                  <c:v>108.41</c:v>
                </c:pt>
                <c:pt idx="3">
                  <c:v>114.47</c:v>
                </c:pt>
                <c:pt idx="4">
                  <c:v>108.08</c:v>
                </c:pt>
              </c:numCache>
            </c:numRef>
          </c:val>
          <c:extLst>
            <c:ext xmlns:c16="http://schemas.microsoft.com/office/drawing/2014/chart" uri="{C3380CC4-5D6E-409C-BE32-E72D297353CC}">
              <c16:uniqueId val="{00000000-2241-4656-A357-08BF6ECA1E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241-4656-A357-08BF6ECA1E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47.66</c:v>
                </c:pt>
                <c:pt idx="1">
                  <c:v>48.47</c:v>
                </c:pt>
                <c:pt idx="2">
                  <c:v>50.16</c:v>
                </c:pt>
                <c:pt idx="3">
                  <c:v>51.36</c:v>
                </c:pt>
                <c:pt idx="4">
                  <c:v>53.19</c:v>
                </c:pt>
              </c:numCache>
            </c:numRef>
          </c:val>
          <c:extLst>
            <c:ext xmlns:c16="http://schemas.microsoft.com/office/drawing/2014/chart" uri="{C3380CC4-5D6E-409C-BE32-E72D297353CC}">
              <c16:uniqueId val="{00000000-E637-49F1-8991-5EFB03EB4F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637-49F1-8991-5EFB03EB4F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7.79</c:v>
                </c:pt>
                <c:pt idx="1">
                  <c:v>7.65</c:v>
                </c:pt>
                <c:pt idx="2">
                  <c:v>9.0500000000000007</c:v>
                </c:pt>
                <c:pt idx="3">
                  <c:v>7.77</c:v>
                </c:pt>
                <c:pt idx="4">
                  <c:v>8.9700000000000006</c:v>
                </c:pt>
              </c:numCache>
            </c:numRef>
          </c:val>
          <c:extLst>
            <c:ext xmlns:c16="http://schemas.microsoft.com/office/drawing/2014/chart" uri="{C3380CC4-5D6E-409C-BE32-E72D297353CC}">
              <c16:uniqueId val="{00000000-47F7-43F8-8292-1214B7100C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47F7-43F8-8292-1214B7100C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D-40EA-BC4C-5B912BC1C9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E0D-40EA-BC4C-5B912BC1C9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1214.79</c:v>
                </c:pt>
                <c:pt idx="1">
                  <c:v>911.28</c:v>
                </c:pt>
                <c:pt idx="2">
                  <c:v>1163.1099999999999</c:v>
                </c:pt>
                <c:pt idx="3">
                  <c:v>1116.8499999999999</c:v>
                </c:pt>
                <c:pt idx="4">
                  <c:v>1256.23</c:v>
                </c:pt>
              </c:numCache>
            </c:numRef>
          </c:val>
          <c:extLst>
            <c:ext xmlns:c16="http://schemas.microsoft.com/office/drawing/2014/chart" uri="{C3380CC4-5D6E-409C-BE32-E72D297353CC}">
              <c16:uniqueId val="{00000000-EC07-4A87-BF25-4790E71EA7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C07-4A87-BF25-4790E71EA7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182.32</c:v>
                </c:pt>
                <c:pt idx="1">
                  <c:v>168.94</c:v>
                </c:pt>
                <c:pt idx="2">
                  <c:v>156.88999999999999</c:v>
                </c:pt>
                <c:pt idx="3">
                  <c:v>131.5</c:v>
                </c:pt>
                <c:pt idx="4">
                  <c:v>129.38999999999999</c:v>
                </c:pt>
              </c:numCache>
            </c:numRef>
          </c:val>
          <c:extLst>
            <c:ext xmlns:c16="http://schemas.microsoft.com/office/drawing/2014/chart" uri="{C3380CC4-5D6E-409C-BE32-E72D297353CC}">
              <c16:uniqueId val="{00000000-2D52-412F-B4D3-7B2C1569A6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D52-412F-B4D3-7B2C1569A6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106.56</c:v>
                </c:pt>
                <c:pt idx="1">
                  <c:v>98.84</c:v>
                </c:pt>
                <c:pt idx="2">
                  <c:v>102.12</c:v>
                </c:pt>
                <c:pt idx="3">
                  <c:v>112.78</c:v>
                </c:pt>
                <c:pt idx="4">
                  <c:v>102.61</c:v>
                </c:pt>
              </c:numCache>
            </c:numRef>
          </c:val>
          <c:extLst>
            <c:ext xmlns:c16="http://schemas.microsoft.com/office/drawing/2014/chart" uri="{C3380CC4-5D6E-409C-BE32-E72D297353CC}">
              <c16:uniqueId val="{00000000-5DD6-4401-8B17-0FFBF089CC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DD6-4401-8B17-0FFBF089CC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165.27</c:v>
                </c:pt>
                <c:pt idx="1">
                  <c:v>178.69</c:v>
                </c:pt>
                <c:pt idx="2">
                  <c:v>173.2</c:v>
                </c:pt>
                <c:pt idx="3">
                  <c:v>169.11</c:v>
                </c:pt>
                <c:pt idx="4">
                  <c:v>187.15</c:v>
                </c:pt>
              </c:numCache>
            </c:numRef>
          </c:val>
          <c:extLst>
            <c:ext xmlns:c16="http://schemas.microsoft.com/office/drawing/2014/chart" uri="{C3380CC4-5D6E-409C-BE32-E72D297353CC}">
              <c16:uniqueId val="{00000000-8181-47EB-8D1D-1B759BCA86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181-47EB-8D1D-1B759BCA86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9"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橋本市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61019</v>
      </c>
      <c r="AM8" s="45"/>
      <c r="AN8" s="45"/>
      <c r="AO8" s="45"/>
      <c r="AP8" s="45"/>
      <c r="AQ8" s="45"/>
      <c r="AR8" s="45"/>
      <c r="AS8" s="45"/>
      <c r="AT8" s="46">
        <f>データ!$S$6</f>
        <v>130.55000000000001</v>
      </c>
      <c r="AU8" s="47"/>
      <c r="AV8" s="47"/>
      <c r="AW8" s="47"/>
      <c r="AX8" s="47"/>
      <c r="AY8" s="47"/>
      <c r="AZ8" s="47"/>
      <c r="BA8" s="47"/>
      <c r="BB8" s="48">
        <f>データ!$T$6</f>
        <v>467.4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94.08</v>
      </c>
      <c r="J10" s="47"/>
      <c r="K10" s="47"/>
      <c r="L10" s="47"/>
      <c r="M10" s="47"/>
      <c r="N10" s="47"/>
      <c r="O10" s="81"/>
      <c r="P10" s="48">
        <f>データ!$P$6</f>
        <v>98.6</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59894</v>
      </c>
      <c r="AM10" s="45"/>
      <c r="AN10" s="45"/>
      <c r="AO10" s="45"/>
      <c r="AP10" s="45"/>
      <c r="AQ10" s="45"/>
      <c r="AR10" s="45"/>
      <c r="AS10" s="45"/>
      <c r="AT10" s="46">
        <f>データ!$V$6</f>
        <v>61.09</v>
      </c>
      <c r="AU10" s="47"/>
      <c r="AV10" s="47"/>
      <c r="AW10" s="47"/>
      <c r="AX10" s="47"/>
      <c r="AY10" s="47"/>
      <c r="AZ10" s="47"/>
      <c r="BA10" s="47"/>
      <c r="BB10" s="48">
        <f>データ!$W$6</f>
        <v>980.42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cSCi7i6PWwZ0ROden5D0j66WLtQT5GVs8jT7Gr8WClXm9jLg59fhHKPA+XuHGhaQoCrI8R+Oxa1LQQltvJs/Q==" saltValue="Mfd9hcImU/L74YE2dKgyR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302031</v>
      </c>
      <c r="D6" s="20">
        <f t="shared" si="3"/>
        <v>46</v>
      </c>
      <c r="E6" s="20">
        <f t="shared" si="3"/>
        <v>1</v>
      </c>
      <c r="F6" s="20">
        <f t="shared" si="3"/>
        <v>0</v>
      </c>
      <c r="G6" s="20">
        <f t="shared" si="3"/>
        <v>1</v>
      </c>
      <c r="H6" s="20" t="str">
        <f t="shared" si="3"/>
        <v>和歌山県　橋本市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94.08</v>
      </c>
      <c r="P6" s="21">
        <f t="shared" si="3"/>
        <v>98.6</v>
      </c>
      <c r="Q6" s="21">
        <f t="shared" si="3"/>
        <v>3960</v>
      </c>
      <c r="R6" s="21">
        <f t="shared" si="3"/>
        <v>61019</v>
      </c>
      <c r="S6" s="21">
        <f t="shared" si="3"/>
        <v>130.55000000000001</v>
      </c>
      <c r="T6" s="21">
        <f t="shared" si="3"/>
        <v>467.4</v>
      </c>
      <c r="U6" s="21">
        <f t="shared" si="3"/>
        <v>59894</v>
      </c>
      <c r="V6" s="21">
        <f t="shared" si="3"/>
        <v>61.09</v>
      </c>
      <c r="W6" s="21">
        <f t="shared" si="3"/>
        <v>980.42</v>
      </c>
      <c r="X6" s="22">
        <f>IF(X7="",NA(),X7)</f>
        <v>109.35</v>
      </c>
      <c r="Y6" s="22">
        <f t="shared" ref="Y6:AG6" si="4">IF(Y7="",NA(),Y7)</f>
        <v>104.13</v>
      </c>
      <c r="Z6" s="22">
        <f t="shared" si="4"/>
        <v>108.41</v>
      </c>
      <c r="AA6" s="22">
        <f t="shared" si="4"/>
        <v>114.47</v>
      </c>
      <c r="AB6" s="22">
        <f t="shared" si="4"/>
        <v>108.08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1214.79</v>
      </c>
      <c r="AU6" s="22">
        <f t="shared" ref="AU6:BC6" si="6">IF(AU7="",NA(),AU7)</f>
        <v>911.28</v>
      </c>
      <c r="AV6" s="22">
        <f t="shared" si="6"/>
        <v>1163.1099999999999</v>
      </c>
      <c r="AW6" s="22">
        <f t="shared" si="6"/>
        <v>1116.8499999999999</v>
      </c>
      <c r="AX6" s="22">
        <f t="shared" si="6"/>
        <v>1256.23</v>
      </c>
      <c r="AY6" s="22">
        <f t="shared" si="6"/>
        <v>355.5</v>
      </c>
      <c r="AZ6" s="22">
        <f t="shared" si="6"/>
        <v>349.83</v>
      </c>
      <c r="BA6" s="22">
        <f t="shared" si="6"/>
        <v>360.86</v>
      </c>
      <c r="BB6" s="22">
        <f t="shared" si="6"/>
        <v>350.79</v>
      </c>
      <c r="BC6" s="22">
        <f t="shared" si="6"/>
        <v>354.57</v>
      </c>
      <c r="BD6" s="21" t="str">
        <f>IF(BD7="","",IF(BD7="-","【-】","【"&amp;SUBSTITUTE(TEXT(BD7,"#,##0.00"),"-","△")&amp;"】"))</f>
        <v>【261.51】</v>
      </c>
      <c r="BE6" s="22">
        <f>IF(BE7="",NA(),BE7)</f>
        <v>182.32</v>
      </c>
      <c r="BF6" s="22">
        <f t="shared" ref="BF6:BN6" si="7">IF(BF7="",NA(),BF7)</f>
        <v>168.94</v>
      </c>
      <c r="BG6" s="22">
        <f t="shared" si="7"/>
        <v>156.88999999999999</v>
      </c>
      <c r="BH6" s="22">
        <f t="shared" si="7"/>
        <v>131.5</v>
      </c>
      <c r="BI6" s="22">
        <f t="shared" si="7"/>
        <v>129.38999999999999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106.56</v>
      </c>
      <c r="BQ6" s="22">
        <f t="shared" ref="BQ6:BY6" si="8">IF(BQ7="",NA(),BQ7)</f>
        <v>98.84</v>
      </c>
      <c r="BR6" s="22">
        <f t="shared" si="8"/>
        <v>102.12</v>
      </c>
      <c r="BS6" s="22">
        <f t="shared" si="8"/>
        <v>112.78</v>
      </c>
      <c r="BT6" s="22">
        <f t="shared" si="8"/>
        <v>102.61</v>
      </c>
      <c r="BU6" s="22">
        <f t="shared" si="8"/>
        <v>104.57</v>
      </c>
      <c r="BV6" s="22">
        <f t="shared" si="8"/>
        <v>103.54</v>
      </c>
      <c r="BW6" s="22">
        <f t="shared" si="8"/>
        <v>103.32</v>
      </c>
      <c r="BX6" s="22">
        <f t="shared" si="8"/>
        <v>100.85</v>
      </c>
      <c r="BY6" s="22">
        <f t="shared" si="8"/>
        <v>103.79</v>
      </c>
      <c r="BZ6" s="21" t="str">
        <f>IF(BZ7="","",IF(BZ7="-","【-】","【"&amp;SUBSTITUTE(TEXT(BZ7,"#,##0.00"),"-","△")&amp;"】"))</f>
        <v>【102.35】</v>
      </c>
      <c r="CA6" s="22">
        <f>IF(CA7="",NA(),CA7)</f>
        <v>165.27</v>
      </c>
      <c r="CB6" s="22">
        <f t="shared" ref="CB6:CJ6" si="9">IF(CB7="",NA(),CB7)</f>
        <v>178.69</v>
      </c>
      <c r="CC6" s="22">
        <f t="shared" si="9"/>
        <v>173.2</v>
      </c>
      <c r="CD6" s="22">
        <f t="shared" si="9"/>
        <v>169.11</v>
      </c>
      <c r="CE6" s="22">
        <f t="shared" si="9"/>
        <v>187.15</v>
      </c>
      <c r="CF6" s="22">
        <f t="shared" si="9"/>
        <v>165.47</v>
      </c>
      <c r="CG6" s="22">
        <f t="shared" si="9"/>
        <v>167.46</v>
      </c>
      <c r="CH6" s="22">
        <f t="shared" si="9"/>
        <v>168.56</v>
      </c>
      <c r="CI6" s="22">
        <f t="shared" si="9"/>
        <v>167.1</v>
      </c>
      <c r="CJ6" s="22">
        <f t="shared" si="9"/>
        <v>167.86</v>
      </c>
      <c r="CK6" s="21" t="str">
        <f>IF(CK7="","",IF(CK7="-","【-】","【"&amp;SUBSTITUTE(TEXT(CK7,"#,##0.00"),"-","△")&amp;"】"))</f>
        <v>【167.74】</v>
      </c>
      <c r="CL6" s="22">
        <f>IF(CL7="",NA(),CL7)</f>
        <v>38.090000000000003</v>
      </c>
      <c r="CM6" s="22">
        <f t="shared" ref="CM6:CU6" si="10">IF(CM7="",NA(),CM7)</f>
        <v>37.54</v>
      </c>
      <c r="CN6" s="22">
        <f t="shared" si="10"/>
        <v>36.159999999999997</v>
      </c>
      <c r="CO6" s="22">
        <f t="shared" si="10"/>
        <v>37.54</v>
      </c>
      <c r="CP6" s="22">
        <f t="shared" si="10"/>
        <v>44.18</v>
      </c>
      <c r="CQ6" s="22">
        <f t="shared" si="10"/>
        <v>59.74</v>
      </c>
      <c r="CR6" s="22">
        <f t="shared" si="10"/>
        <v>59.46</v>
      </c>
      <c r="CS6" s="22">
        <f t="shared" si="10"/>
        <v>59.51</v>
      </c>
      <c r="CT6" s="22">
        <f t="shared" si="10"/>
        <v>59.91</v>
      </c>
      <c r="CU6" s="22">
        <f t="shared" si="10"/>
        <v>59.4</v>
      </c>
      <c r="CV6" s="21" t="str">
        <f>IF(CV7="","",IF(CV7="-","【-】","【"&amp;SUBSTITUTE(TEXT(CV7,"#,##0.00"),"-","△")&amp;"】"))</f>
        <v>【60.29】</v>
      </c>
      <c r="CW6" s="22">
        <f>IF(CW7="",NA(),CW7)</f>
        <v>83.21</v>
      </c>
      <c r="CX6" s="22">
        <f t="shared" ref="CX6:DF6" si="11">IF(CX7="",NA(),CX7)</f>
        <v>83.45</v>
      </c>
      <c r="CY6" s="22">
        <f t="shared" si="11"/>
        <v>85.5</v>
      </c>
      <c r="CZ6" s="22">
        <f t="shared" si="11"/>
        <v>82.48</v>
      </c>
      <c r="DA6" s="22">
        <f t="shared" si="11"/>
        <v>76.89</v>
      </c>
      <c r="DB6" s="22">
        <f t="shared" si="11"/>
        <v>87.28</v>
      </c>
      <c r="DC6" s="22">
        <f t="shared" si="11"/>
        <v>87.41</v>
      </c>
      <c r="DD6" s="22">
        <f t="shared" si="11"/>
        <v>87.08</v>
      </c>
      <c r="DE6" s="22">
        <f t="shared" si="11"/>
        <v>87.26</v>
      </c>
      <c r="DF6" s="22">
        <f t="shared" si="11"/>
        <v>87.57</v>
      </c>
      <c r="DG6" s="21" t="str">
        <f>IF(DG7="","",IF(DG7="-","【-】","【"&amp;SUBSTITUTE(TEXT(DG7,"#,##0.00"),"-","△")&amp;"】"))</f>
        <v>【90.12】</v>
      </c>
      <c r="DH6" s="22">
        <f>IF(DH7="",NA(),DH7)</f>
        <v>47.66</v>
      </c>
      <c r="DI6" s="22">
        <f t="shared" ref="DI6:DQ6" si="12">IF(DI7="",NA(),DI7)</f>
        <v>48.47</v>
      </c>
      <c r="DJ6" s="22">
        <f t="shared" si="12"/>
        <v>50.16</v>
      </c>
      <c r="DK6" s="22">
        <f t="shared" si="12"/>
        <v>51.36</v>
      </c>
      <c r="DL6" s="22">
        <f t="shared" si="12"/>
        <v>53.19</v>
      </c>
      <c r="DM6" s="22">
        <f t="shared" si="12"/>
        <v>46.94</v>
      </c>
      <c r="DN6" s="22">
        <f t="shared" si="12"/>
        <v>47.62</v>
      </c>
      <c r="DO6" s="22">
        <f t="shared" si="12"/>
        <v>48.55</v>
      </c>
      <c r="DP6" s="22">
        <f t="shared" si="12"/>
        <v>49.2</v>
      </c>
      <c r="DQ6" s="22">
        <f t="shared" si="12"/>
        <v>50.01</v>
      </c>
      <c r="DR6" s="21" t="str">
        <f>IF(DR7="","",IF(DR7="-","【-】","【"&amp;SUBSTITUTE(TEXT(DR7,"#,##0.00"),"-","△")&amp;"】"))</f>
        <v>【50.88】</v>
      </c>
      <c r="DS6" s="22">
        <f>IF(DS7="",NA(),DS7)</f>
        <v>7.79</v>
      </c>
      <c r="DT6" s="22">
        <f t="shared" ref="DT6:EB6" si="13">IF(DT7="",NA(),DT7)</f>
        <v>7.65</v>
      </c>
      <c r="DU6" s="22">
        <f t="shared" si="13"/>
        <v>9.0500000000000007</v>
      </c>
      <c r="DV6" s="22">
        <f t="shared" si="13"/>
        <v>7.77</v>
      </c>
      <c r="DW6" s="22">
        <f t="shared" si="13"/>
        <v>8.9700000000000006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0.09</v>
      </c>
      <c r="EE6" s="22">
        <f t="shared" ref="EE6:EM6" si="14">IF(EE7="",NA(),EE7)</f>
        <v>0.32</v>
      </c>
      <c r="EF6" s="22">
        <f t="shared" si="14"/>
        <v>0.1</v>
      </c>
      <c r="EG6" s="22">
        <f t="shared" si="14"/>
        <v>0.14000000000000001</v>
      </c>
      <c r="EH6" s="22">
        <f t="shared" si="14"/>
        <v>0.05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302031</v>
      </c>
      <c r="D7" s="24">
        <v>46</v>
      </c>
      <c r="E7" s="24">
        <v>1</v>
      </c>
      <c r="F7" s="24">
        <v>0</v>
      </c>
      <c r="G7" s="24">
        <v>1</v>
      </c>
      <c r="H7" s="24" t="s">
        <v>93</v>
      </c>
      <c r="I7" s="24" t="s">
        <v>94</v>
      </c>
      <c r="J7" s="24" t="s">
        <v>95</v>
      </c>
      <c r="K7" s="24" t="s">
        <v>96</v>
      </c>
      <c r="L7" s="24" t="s">
        <v>97</v>
      </c>
      <c r="M7" s="24" t="s">
        <v>98</v>
      </c>
      <c r="N7" s="25" t="s">
        <v>99</v>
      </c>
      <c r="O7" s="25">
        <v>94.08</v>
      </c>
      <c r="P7" s="25">
        <v>98.6</v>
      </c>
      <c r="Q7" s="25">
        <v>3960</v>
      </c>
      <c r="R7" s="25">
        <v>61019</v>
      </c>
      <c r="S7" s="25">
        <v>130.55000000000001</v>
      </c>
      <c r="T7" s="25">
        <v>467.4</v>
      </c>
      <c r="U7" s="25">
        <v>59894</v>
      </c>
      <c r="V7" s="25">
        <v>61.09</v>
      </c>
      <c r="W7" s="25">
        <v>980.42</v>
      </c>
      <c r="X7" s="25">
        <v>109.35</v>
      </c>
      <c r="Y7" s="25">
        <v>104.13</v>
      </c>
      <c r="Z7" s="25">
        <v>108.41</v>
      </c>
      <c r="AA7" s="25">
        <v>114.47</v>
      </c>
      <c r="AB7" s="25">
        <v>108.08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1214.79</v>
      </c>
      <c r="AU7" s="25">
        <v>911.28</v>
      </c>
      <c r="AV7" s="25">
        <v>1163.1099999999999</v>
      </c>
      <c r="AW7" s="25">
        <v>1116.8499999999999</v>
      </c>
      <c r="AX7" s="25">
        <v>1256.23</v>
      </c>
      <c r="AY7" s="25">
        <v>355.5</v>
      </c>
      <c r="AZ7" s="25">
        <v>349.83</v>
      </c>
      <c r="BA7" s="25">
        <v>360.86</v>
      </c>
      <c r="BB7" s="25">
        <v>350.79</v>
      </c>
      <c r="BC7" s="25">
        <v>354.57</v>
      </c>
      <c r="BD7" s="25">
        <v>261.51</v>
      </c>
      <c r="BE7" s="25">
        <v>182.32</v>
      </c>
      <c r="BF7" s="25">
        <v>168.94</v>
      </c>
      <c r="BG7" s="25">
        <v>156.88999999999999</v>
      </c>
      <c r="BH7" s="25">
        <v>131.5</v>
      </c>
      <c r="BI7" s="25">
        <v>129.38999999999999</v>
      </c>
      <c r="BJ7" s="25">
        <v>312.58</v>
      </c>
      <c r="BK7" s="25">
        <v>314.87</v>
      </c>
      <c r="BL7" s="25">
        <v>309.27999999999997</v>
      </c>
      <c r="BM7" s="25">
        <v>322.92</v>
      </c>
      <c r="BN7" s="25">
        <v>303.45999999999998</v>
      </c>
      <c r="BO7" s="25">
        <v>265.16000000000003</v>
      </c>
      <c r="BP7" s="25">
        <v>106.56</v>
      </c>
      <c r="BQ7" s="25">
        <v>98.84</v>
      </c>
      <c r="BR7" s="25">
        <v>102.12</v>
      </c>
      <c r="BS7" s="25">
        <v>112.78</v>
      </c>
      <c r="BT7" s="25">
        <v>102.61</v>
      </c>
      <c r="BU7" s="25">
        <v>104.57</v>
      </c>
      <c r="BV7" s="25">
        <v>103.54</v>
      </c>
      <c r="BW7" s="25">
        <v>103.32</v>
      </c>
      <c r="BX7" s="25">
        <v>100.85</v>
      </c>
      <c r="BY7" s="25">
        <v>103.79</v>
      </c>
      <c r="BZ7" s="25">
        <v>102.35</v>
      </c>
      <c r="CA7" s="25">
        <v>165.27</v>
      </c>
      <c r="CB7" s="25">
        <v>178.69</v>
      </c>
      <c r="CC7" s="25">
        <v>173.2</v>
      </c>
      <c r="CD7" s="25">
        <v>169.11</v>
      </c>
      <c r="CE7" s="25">
        <v>187.15</v>
      </c>
      <c r="CF7" s="25">
        <v>165.47</v>
      </c>
      <c r="CG7" s="25">
        <v>167.46</v>
      </c>
      <c r="CH7" s="25">
        <v>168.56</v>
      </c>
      <c r="CI7" s="25">
        <v>167.1</v>
      </c>
      <c r="CJ7" s="25">
        <v>167.86</v>
      </c>
      <c r="CK7" s="25">
        <v>167.74</v>
      </c>
      <c r="CL7" s="25">
        <v>38.090000000000003</v>
      </c>
      <c r="CM7" s="25">
        <v>37.54</v>
      </c>
      <c r="CN7" s="25">
        <v>36.159999999999997</v>
      </c>
      <c r="CO7" s="25">
        <v>37.54</v>
      </c>
      <c r="CP7" s="25">
        <v>44.18</v>
      </c>
      <c r="CQ7" s="25">
        <v>59.74</v>
      </c>
      <c r="CR7" s="25">
        <v>59.46</v>
      </c>
      <c r="CS7" s="25">
        <v>59.51</v>
      </c>
      <c r="CT7" s="25">
        <v>59.91</v>
      </c>
      <c r="CU7" s="25">
        <v>59.4</v>
      </c>
      <c r="CV7" s="25">
        <v>60.29</v>
      </c>
      <c r="CW7" s="25">
        <v>83.21</v>
      </c>
      <c r="CX7" s="25">
        <v>83.45</v>
      </c>
      <c r="CY7" s="25">
        <v>85.5</v>
      </c>
      <c r="CZ7" s="25">
        <v>82.48</v>
      </c>
      <c r="DA7" s="25">
        <v>76.89</v>
      </c>
      <c r="DB7" s="25">
        <v>87.28</v>
      </c>
      <c r="DC7" s="25">
        <v>87.41</v>
      </c>
      <c r="DD7" s="25">
        <v>87.08</v>
      </c>
      <c r="DE7" s="25">
        <v>87.26</v>
      </c>
      <c r="DF7" s="25">
        <v>87.57</v>
      </c>
      <c r="DG7" s="25">
        <v>90.12</v>
      </c>
      <c r="DH7" s="25">
        <v>47.66</v>
      </c>
      <c r="DI7" s="25">
        <v>48.47</v>
      </c>
      <c r="DJ7" s="25">
        <v>50.16</v>
      </c>
      <c r="DK7" s="25">
        <v>51.36</v>
      </c>
      <c r="DL7" s="25">
        <v>53.19</v>
      </c>
      <c r="DM7" s="25">
        <v>46.94</v>
      </c>
      <c r="DN7" s="25">
        <v>47.62</v>
      </c>
      <c r="DO7" s="25">
        <v>48.55</v>
      </c>
      <c r="DP7" s="25">
        <v>49.2</v>
      </c>
      <c r="DQ7" s="25">
        <v>50.01</v>
      </c>
      <c r="DR7" s="25">
        <v>50.88</v>
      </c>
      <c r="DS7" s="25">
        <v>7.79</v>
      </c>
      <c r="DT7" s="25">
        <v>7.65</v>
      </c>
      <c r="DU7" s="25">
        <v>9.0500000000000007</v>
      </c>
      <c r="DV7" s="25">
        <v>7.77</v>
      </c>
      <c r="DW7" s="25">
        <v>8.9700000000000006</v>
      </c>
      <c r="DX7" s="25">
        <v>14.48</v>
      </c>
      <c r="DY7" s="25">
        <v>16.27</v>
      </c>
      <c r="DZ7" s="25">
        <v>17.11</v>
      </c>
      <c r="EA7" s="25">
        <v>18.329999999999998</v>
      </c>
      <c r="EB7" s="25">
        <v>20.27</v>
      </c>
      <c r="EC7" s="25">
        <v>22.3</v>
      </c>
      <c r="ED7" s="25">
        <v>0.09</v>
      </c>
      <c r="EE7" s="25">
        <v>0.32</v>
      </c>
      <c r="EF7" s="25">
        <v>0.1</v>
      </c>
      <c r="EG7" s="25">
        <v>0.14000000000000001</v>
      </c>
      <c r="EH7" s="25">
        <v>0.05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2023-02-13T07:26:14Z</cp:lastPrinted>
  <dcterms:created xsi:type="dcterms:W3CDTF">2022-12-01T01:02:38Z</dcterms:created>
  <dcterms:modified xsi:type="dcterms:W3CDTF">2023-02-13T07:26:15Z</dcterms:modified>
  <cp:category/>
</cp:coreProperties>
</file>