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415017\Desktop\【1月30日〆切】経営分析表（県市町村課から）\02_経営比較分析表（各団体分）\02_海南市\"/>
    </mc:Choice>
  </mc:AlternateContent>
  <xr:revisionPtr revIDLastSave="0" documentId="13_ncr:1_{BD2B3B78-DFA8-4C48-B80F-846CAE0DAE50}" xr6:coauthVersionLast="47" xr6:coauthVersionMax="47" xr10:uidLastSave="{00000000-0000-0000-0000-000000000000}"/>
  <workbookProtection workbookAlgorithmName="SHA-512" workbookHashValue="XAOusDB7ewe7jXQ5kXbbaxpb22RgKlqKnJV9AVgT7ZOCeqOFHLyzSSAjKyZ5ZTmo34A1QTxShoAz7KKwFv+okQ==" workbookSaltValue="j/5GiVM/v9OJIIagk4Py1g=="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W10" i="4"/>
  <c r="P10" i="4"/>
  <c r="BB8" i="4"/>
  <c r="AT8" i="4"/>
  <c r="W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<sst xmlns="http://schemas.openxmlformats.org/spreadsheetml/2006/main" count="228" uniqueCount="114">
  <si>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</si>
  <si>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</si>
  <si>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</si>
  <si>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</si>
  <si>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</si>
  <si>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</si>
  <si>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</si>
  <si>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</si>
  <si>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</si>
  <si>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</si>
  <si>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</si>
  <si>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</si>
  <si>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</si>
  <si>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</si>
  <si>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</si>
  <si>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</si>
  <si>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</si>
  <si>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</si>
  <si>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</si>
  <si>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</si>
  <si>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</si>
  <si>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</si>
  <si>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</si>
  <si>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</si>
  <si>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</si>
  <si>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</si>
  <si>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</si>
  <si>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</si>
  <si>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</si>
  <si>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</si>
  <si>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</si>
  <si>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</si>
  <si>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</si>
  <si>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</si>
  <si>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</si>
  <si>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</si>
  <si>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</si>
  <si>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</si>
  <si>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</si>
  <si>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</si>
  <si>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</si>
  <si>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</si>
  <si>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</si>
  <si>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</si>
  <si>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</si>
  <si>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</si>
  <si>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</si>
  <si>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</si>
  <si>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</si>
  <si>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</si>
  <si>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</si>
  <si>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</si>
  <si>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</si>
  <si>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</si>
  <si>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</si>
  <si>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</si>
  <si>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</si>
  <si>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</si>
  <si>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</si>
  <si>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</si>
  <si>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</si>
  <si>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</si>
  <si>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</si>
  <si>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</si>
  <si>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</si>
  <si>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</si>
  <si>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</si>
  <si>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</si>
  <si>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</si>
  <si>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</si>
  <si>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</si>
  <si>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</si>
  <si>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</si>
  <si>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</si>
  <si>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</si>
  <si>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</si>
  <si>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</si>
  <si>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</si>
  <si>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</si>
  <si>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</si>
  <si>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</si>
  <si>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</si>
  <si>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</si>
  <si>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</si>
  <si>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</si>
  <si>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</si>
  <si>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</si>
  <si>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</si>
  <si>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</si>
  <si>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</si>
  <si>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</si>
  <si>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</si>
  <si>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</si>
  <si>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海南市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</si>
  <si>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</si>
  <si>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</si>
  <si>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</si>
  <si>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</si>
  <si>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</si>
  <si>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</si>
  <si>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</si>
  <si>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</si>
  <si>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</si>
  <si>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</si>
  <si>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</si>
  <si>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</si>
  <si>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</si>
  <si>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</si>
  <si>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</si>
  <si>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</si>
  <si>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</si>
  <si>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昨今の人口の減少や節水型機器の普及などにより、今後、給水収益は減少することが見込まれているが、一方では、多額の費用を要する導水管更新事業や浄水場等の老朽化への対応が求められるなど、水道事業を取り巻く経営環境はますます厳しさを増している。
  このような中、将来にわたり水道事業の維持、安定的な運営を図るべく、水道施設再構築計画に基づく各施設の整備等による費用の負担増を視野に入れながら、今後も引き続き、各業務のさらなる見直し・効率化による経費の節減に取り組み、経営基盤の強化に努めていく。</t>
    <rPh sb="25" eb="27">
      <t>コンゴ</t>
    </rPh>
    <rPh sb="40" eb="42">
      <t>ミコ</t>
    </rPh>
    <rPh sb="49" eb="51">
      <t>イッポウ</t>
    </rPh>
    <rPh sb="84" eb="85">
      <t>モト</t>
    </rPh>
    <rPh sb="169" eb="170">
      <t>カク</t>
    </rPh>
    <rPh sb="179" eb="181">
      <t>ヒヨウ</t>
    </rPh>
    <rPh sb="182" eb="184">
      <t>フタン</t>
    </rPh>
    <rPh sb="184" eb="185">
      <t>ゾウ</t>
    </rPh>
    <phoneticPr fontId="4"/>
  </si>
  <si>
    <r>
      <t>【経常収支比率】
  令和３年度の経常収支比率は105.49で、前年度より0.55ポイント上昇したが、類似団体平均を3.74ポイント下回っている。
  今後、人口減少等により給水収益の減収が見込まれる中、多額の費用を要する老朽化施設への対応など厳しい経営環境が見込まれるが、経常収支比率のさらなる向上を目指し、引き続き各業務の見直しを行い、経費の節減に努める。
【累積欠損金比率】
　本市では、平成28年度以前より累積欠損金は発生しておらず、累積欠損金比率は0.00となっている。
  今後、多額の費用を要する老朽化施設の更新等により、減価償却費や支払利息の増加による利益剰余金の減少が見込まれるが、引き続き欠損金を発生させることのないよう健全経営に努める。
【流動比率】
　令和３年度の流動比率は185.58で、前年度より30.03ポイント上昇し、類似団体平均より152.44ポイント下回っているものの、短期的な債務を賄える支払能力が十分にある状況であるといえる。
  今後、多額の費用を要する老朽化施設の更新等により流動負債が増加し、流動比率は減少傾向で推移することが見込まれるが、引き続き健全経営に努める。
【企業債残高対給水収益比率】
　令和３年度の企業債残高対給水収益比率は、建設改良事業の実施による企業債の発行に伴い、前年度より0.45ポイント上昇し、類似団体平均より287.96ポイント上回っている。
  今後、多額の費用を要する老朽化施設の更新等の実施により企業債の更なる発行が見込まれており、給水収益の確保が課題となっている。
【料金回収率】
　</t>
    </r>
    <r>
      <rPr>
        <sz val="8"/>
        <rFont val="ＭＳ ゴシック"/>
        <family val="3"/>
        <charset val="128"/>
      </rPr>
      <t>令和３年度の料金回収率は、</t>
    </r>
    <r>
      <rPr>
        <sz val="8"/>
        <color theme="1"/>
        <rFont val="ＭＳ ゴシック"/>
        <family val="3"/>
        <charset val="128"/>
      </rPr>
      <t>経費節減に努めた結果、前年度より2.18ポイント上昇し、類似団体平均を3.75ポイント上回っており、引き続き健全経営に努める。
【給水原価】
　令和３年度の給水原価は、経費節減に努めた結果、前年度より2.49ポイント低下し、類似団体平均を13.93ポイント下回っている。
  今後、多額の費用を要する老朽化施設の更新等により、減価償却費や支払利息の増加による給水原価の増加が見込まれるが、引き続き健全経営に努める。
【施設利用率】
　令和３年度の施設利用率は、配水量の減少に伴い、前年度より1.19ポイント低下し、類似団体平均を5.8ポイント上回っている。
  今後は、人口減少の進行や節水機器のさらなる普及等により、施設利用率の低下が見込まれており、施設の整備・更新の際には、当該指標も十分に考慮に入れ、検討を行う必要がある。
【有収率】
　令和３年度の有収率は、前年度より0.4ポイント上昇し、類似団体平均を9.47ポイント下回っている。
　今後も引き続き、管路の漏水調査を行うとともに、必要な管路の修繕・更新等を計画的に行い、有収率の向上に努める。</t>
    </r>
    <rPh sb="92" eb="94">
      <t>ゲンシュウ</t>
    </rPh>
    <rPh sb="95" eb="97">
      <t>ミコ</t>
    </rPh>
    <rPh sb="100" eb="101">
      <t>ナカ</t>
    </rPh>
    <rPh sb="148" eb="150">
      <t>コウジョウ</t>
    </rPh>
    <rPh sb="151" eb="153">
      <t>メザ</t>
    </rPh>
    <rPh sb="167" eb="168">
      <t>オコナ</t>
    </rPh>
    <rPh sb="176" eb="177">
      <t>ツト</t>
    </rPh>
    <rPh sb="192" eb="194">
      <t>ホンシ</t>
    </rPh>
    <rPh sb="202" eb="203">
      <t>ド</t>
    </rPh>
    <rPh sb="357" eb="360">
      <t>ゼンネンド</t>
    </rPh>
    <rPh sb="371" eb="373">
      <t>ジョウショウ</t>
    </rPh>
    <rPh sb="423" eb="425">
      <t>ジョウキョウ</t>
    </rPh>
    <rPh sb="493" eb="494">
      <t>ヒ</t>
    </rPh>
    <rPh sb="495" eb="496">
      <t>ツヅ</t>
    </rPh>
    <rPh sb="497" eb="499">
      <t>ケンゼン</t>
    </rPh>
    <rPh sb="499" eb="501">
      <t>ケイエイ</t>
    </rPh>
    <rPh sb="502" eb="503">
      <t>ツト</t>
    </rPh>
    <rPh sb="655" eb="657">
      <t>キュウスイ</t>
    </rPh>
    <rPh sb="657" eb="659">
      <t>シュウエキ</t>
    </rPh>
    <rPh sb="660" eb="662">
      <t>カクホ</t>
    </rPh>
    <rPh sb="663" eb="665">
      <t>カダイ</t>
    </rPh>
    <rPh sb="745" eb="746">
      <t>ヒ</t>
    </rPh>
    <rPh sb="747" eb="748">
      <t>ツヅ</t>
    </rPh>
    <rPh sb="749" eb="751">
      <t>ケンゼン</t>
    </rPh>
    <rPh sb="751" eb="753">
      <t>ケイエイ</t>
    </rPh>
    <rPh sb="754" eb="755">
      <t>ツト</t>
    </rPh>
    <rPh sb="1090" eb="1092">
      <t>ジョウショウ</t>
    </rPh>
    <phoneticPr fontId="4"/>
  </si>
  <si>
    <r>
      <t>【有形固定資産減価償却率】
　有形固定資産減価償却率は、近年、類似団体平均より低い水準で推移しているが、平成29年度以降増加しており、本市の水道施設の老朽化が年々進行していることを示している。
  今後も引き続き、水道施設再構築計画に基づき、必要な老朽化施設の計画的な整備に取り組んでいく予定である。
【管路経年化率】
　令和３年度の管路経年化率は、前年度より2.46ポイント低下し、類似団体平均を11.84ポイント上回っている。</t>
    </r>
    <r>
      <rPr>
        <sz val="9.5"/>
        <rFont val="ＭＳ ゴシック"/>
        <family val="3"/>
        <charset val="128"/>
      </rPr>
      <t>昭和50年代に布設した管路など、耐用年数間近のものが数多く残っており、</t>
    </r>
    <r>
      <rPr>
        <sz val="9.5"/>
        <color theme="1"/>
        <rFont val="ＭＳ ゴシック"/>
        <family val="3"/>
        <charset val="128"/>
      </rPr>
      <t>今後も漏水調査等の実施により、緊急性の高い老朽管路から順次、計画的に更新を行っていく予定である。
【管路更新率】
　令和３年度の管路更新率は、前年度より0.11ポイント上昇しているものの、類似団体平均を0.15ポイント下回っており、法定耐用年数の40年を超えているか又は間近に迫っている管路が増加傾向にある中、整備の必要な管路から計画的に更新を行っていく必要がある。
  今後も引き続き、漏水調査等の実施により、緊急性の高い老朽管路から順次、計画的に更新を行っていく予定である。</t>
    </r>
    <rPh sb="67" eb="68">
      <t>ホン</t>
    </rPh>
    <rPh sb="68" eb="69">
      <t>シ</t>
    </rPh>
    <rPh sb="79" eb="81">
      <t>ネンネン</t>
    </rPh>
    <rPh sb="121" eb="123">
      <t>ヒツヨウ</t>
    </rPh>
    <rPh sb="188" eb="190">
      <t>テイカ</t>
    </rPh>
    <rPh sb="231" eb="233">
      <t>タイヨウ</t>
    </rPh>
    <rPh sb="233" eb="235">
      <t>ネンスウ</t>
    </rPh>
    <rPh sb="235" eb="237">
      <t>マヂカ</t>
    </rPh>
    <rPh sb="241" eb="243">
      <t>カズオオ</t>
    </rPh>
    <rPh sb="244" eb="245">
      <t>ノコ</t>
    </rPh>
    <rPh sb="271" eb="273">
      <t>ロウキュウ</t>
    </rPh>
    <rPh sb="334" eb="336">
      <t>ジョウショウ</t>
    </rPh>
    <rPh sb="405" eb="407">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</si>
</sst>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10"/>
      <color theme="1"/>
      <name val="ＭＳ ゴシック"/>
      <family val="3"/>
      <charset val="128"/>
    </font>
    <font>
      <sz val="8"/>
      <color theme="1"/>
      <name val="ＭＳ ゴシック"/>
      <family val="3"/>
      <charset val="128"/>
    </font>
    <font>
      <sz val="8"/>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justify" vertical="top" wrapText="1"/>
      <protection locked="0"/>
    </xf>
    <xf numFmtId="0" fontId="17" fillId="0" borderId="0" xfId="0" applyFont="1" applyAlignment="1" applyProtection="1">
      <alignment horizontal="justify" vertical="top" wrapText="1"/>
      <protection locked="0"/>
    </xf>
    <xf numFmtId="0" fontId="17" fillId="0" borderId="10" xfId="0" applyFont="1" applyBorder="1" applyAlignment="1" applyProtection="1">
      <alignment horizontal="justify" vertical="top" wrapText="1"/>
      <protection locked="0"/>
    </xf>
    <xf numFmtId="0" fontId="17" fillId="0" borderId="11" xfId="0" applyFont="1" applyBorder="1" applyAlignment="1" applyProtection="1">
      <alignment horizontal="justify" vertical="top" wrapText="1"/>
      <protection locked="0"/>
    </xf>
    <xf numFmtId="0" fontId="17" fillId="0" borderId="1" xfId="0" applyFont="1" applyBorder="1" applyAlignment="1" applyProtection="1">
      <alignment horizontal="justify" vertical="top" wrapText="1"/>
      <protection locked="0"/>
    </xf>
    <xf numFmtId="0" fontId="17" fillId="0" borderId="12" xfId="0" applyFont="1" applyBorder="1" applyAlignment="1" applyProtection="1">
      <alignment horizontal="justify"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8" fillId="0" borderId="9" xfId="0" applyFont="1" applyBorder="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0.64</c:v>
                </c:pt>
                <c:pt idx="1">
                  <c:v>0.62</c:v>
                </c:pt>
                <c:pt idx="2">
                  <c:v>0.33</c:v>
                </c:pt>
                <c:pt idx="3">
                  <c:v>0.26</c:v>
                </c:pt>
                <c:pt idx="4">
                  <c:v>0.37</c:v>
                </c:pt>
              </c:numCache>
            </c:numRef>
          </c:val>
          <c:extLst>
            <c:ext xmlns:c16="http://schemas.microsoft.com/office/drawing/2014/chart" uri="{C3380CC4-5D6E-409C-BE32-E72D297353CC}">
              <c16:uniqueId val="{00000000-4ED9-417D-9F51-E12B80EECB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4ED9-417D-9F51-E12B80EECB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68.92</c:v>
                </c:pt>
                <c:pt idx="1">
                  <c:v>70.260000000000005</c:v>
                </c:pt>
                <c:pt idx="2">
                  <c:v>69.25</c:v>
                </c:pt>
                <c:pt idx="3">
                  <c:v>67.33</c:v>
                </c:pt>
                <c:pt idx="4">
                  <c:v>66.14</c:v>
                </c:pt>
              </c:numCache>
            </c:numRef>
          </c:val>
          <c:extLst>
            <c:ext xmlns:c16="http://schemas.microsoft.com/office/drawing/2014/chart" uri="{C3380CC4-5D6E-409C-BE32-E72D297353CC}">
              <c16:uniqueId val="{00000000-BBEA-4387-AD23-DF60E4AF8B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59.74</c:v>
                </c:pt>
                <c:pt idx="2">
                  <c:v>59.67</c:v>
                </c:pt>
                <c:pt idx="3">
                  <c:v>60.12</c:v>
                </c:pt>
                <c:pt idx="4">
                  <c:v>60.34</c:v>
                </c:pt>
              </c:numCache>
            </c:numRef>
          </c:val>
          <c:smooth val="0"/>
          <c:extLst>
            <c:ext xmlns:c16="http://schemas.microsoft.com/office/drawing/2014/chart" uri="{C3380CC4-5D6E-409C-BE32-E72D297353CC}">
              <c16:uniqueId val="{00000001-BBEA-4387-AD23-DF60E4AF8B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74.209999999999994</c:v>
                </c:pt>
                <c:pt idx="1">
                  <c:v>72.31</c:v>
                </c:pt>
                <c:pt idx="2">
                  <c:v>72.040000000000006</c:v>
                </c:pt>
                <c:pt idx="3">
                  <c:v>74.319999999999993</c:v>
                </c:pt>
                <c:pt idx="4">
                  <c:v>74.72</c:v>
                </c:pt>
              </c:numCache>
            </c:numRef>
          </c:val>
          <c:extLst>
            <c:ext xmlns:c16="http://schemas.microsoft.com/office/drawing/2014/chart" uri="{C3380CC4-5D6E-409C-BE32-E72D297353CC}">
              <c16:uniqueId val="{00000000-B1AF-49F0-9470-5B01949793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84.8</c:v>
                </c:pt>
                <c:pt idx="2">
                  <c:v>84.6</c:v>
                </c:pt>
                <c:pt idx="3">
                  <c:v>84.24</c:v>
                </c:pt>
                <c:pt idx="4">
                  <c:v>84.19</c:v>
                </c:pt>
              </c:numCache>
            </c:numRef>
          </c:val>
          <c:smooth val="0"/>
          <c:extLst>
            <c:ext xmlns:c16="http://schemas.microsoft.com/office/drawing/2014/chart" uri="{C3380CC4-5D6E-409C-BE32-E72D297353CC}">
              <c16:uniqueId val="{00000001-B1AF-49F0-9470-5B01949793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101.83</c:v>
                </c:pt>
                <c:pt idx="1">
                  <c:v>102.66</c:v>
                </c:pt>
                <c:pt idx="2">
                  <c:v>102.97</c:v>
                </c:pt>
                <c:pt idx="3">
                  <c:v>104.94</c:v>
                </c:pt>
                <c:pt idx="4">
                  <c:v>105.49</c:v>
                </c:pt>
              </c:numCache>
            </c:numRef>
          </c:val>
          <c:extLst>
            <c:ext xmlns:c16="http://schemas.microsoft.com/office/drawing/2014/chart" uri="{C3380CC4-5D6E-409C-BE32-E72D297353CC}">
              <c16:uniqueId val="{00000000-A254-45FB-844E-6B5AA71EF07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110.66</c:v>
                </c:pt>
                <c:pt idx="2">
                  <c:v>109.01</c:v>
                </c:pt>
                <c:pt idx="3">
                  <c:v>108.83</c:v>
                </c:pt>
                <c:pt idx="4">
                  <c:v>109.23</c:v>
                </c:pt>
              </c:numCache>
            </c:numRef>
          </c:val>
          <c:smooth val="0"/>
          <c:extLst>
            <c:ext xmlns:c16="http://schemas.microsoft.com/office/drawing/2014/chart" uri="{C3380CC4-5D6E-409C-BE32-E72D297353CC}">
              <c16:uniqueId val="{00000001-A254-45FB-844E-6B5AA71EF07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43.11</c:v>
                </c:pt>
                <c:pt idx="1">
                  <c:v>44.66</c:v>
                </c:pt>
                <c:pt idx="2">
                  <c:v>45.58</c:v>
                </c:pt>
                <c:pt idx="3">
                  <c:v>46.77</c:v>
                </c:pt>
                <c:pt idx="4">
                  <c:v>48.47</c:v>
                </c:pt>
              </c:numCache>
            </c:numRef>
          </c:val>
          <c:extLst>
            <c:ext xmlns:c16="http://schemas.microsoft.com/office/drawing/2014/chart" uri="{C3380CC4-5D6E-409C-BE32-E72D297353CC}">
              <c16:uniqueId val="{00000000-48AB-478A-A066-8E8661DBB3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47.66</c:v>
                </c:pt>
                <c:pt idx="2">
                  <c:v>48.17</c:v>
                </c:pt>
                <c:pt idx="3">
                  <c:v>48.83</c:v>
                </c:pt>
                <c:pt idx="4">
                  <c:v>49.96</c:v>
                </c:pt>
              </c:numCache>
            </c:numRef>
          </c:val>
          <c:smooth val="0"/>
          <c:extLst>
            <c:ext xmlns:c16="http://schemas.microsoft.com/office/drawing/2014/chart" uri="{C3380CC4-5D6E-409C-BE32-E72D297353CC}">
              <c16:uniqueId val="{00000001-48AB-478A-A066-8E8661DBB3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13.04</c:v>
                </c:pt>
                <c:pt idx="1">
                  <c:v>10.59</c:v>
                </c:pt>
                <c:pt idx="2">
                  <c:v>30.16</c:v>
                </c:pt>
                <c:pt idx="3">
                  <c:v>33.619999999999997</c:v>
                </c:pt>
                <c:pt idx="4">
                  <c:v>31.16</c:v>
                </c:pt>
              </c:numCache>
            </c:numRef>
          </c:val>
          <c:extLst>
            <c:ext xmlns:c16="http://schemas.microsoft.com/office/drawing/2014/chart" uri="{C3380CC4-5D6E-409C-BE32-E72D297353CC}">
              <c16:uniqueId val="{00000000-1767-40EC-B21E-3990A2284C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15.1</c:v>
                </c:pt>
                <c:pt idx="2">
                  <c:v>17.12</c:v>
                </c:pt>
                <c:pt idx="3">
                  <c:v>18.18</c:v>
                </c:pt>
                <c:pt idx="4">
                  <c:v>19.32</c:v>
                </c:pt>
              </c:numCache>
            </c:numRef>
          </c:val>
          <c:smooth val="0"/>
          <c:extLst>
            <c:ext xmlns:c16="http://schemas.microsoft.com/office/drawing/2014/chart" uri="{C3380CC4-5D6E-409C-BE32-E72D297353CC}">
              <c16:uniqueId val="{00000001-1767-40EC-B21E-3990A2284C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FA-41AE-846F-B652BA3FE0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2.74</c:v>
                </c:pt>
                <c:pt idx="2">
                  <c:v>3.7</c:v>
                </c:pt>
                <c:pt idx="3">
                  <c:v>4.34</c:v>
                </c:pt>
                <c:pt idx="4">
                  <c:v>4.6900000000000004</c:v>
                </c:pt>
              </c:numCache>
            </c:numRef>
          </c:val>
          <c:smooth val="0"/>
          <c:extLst>
            <c:ext xmlns:c16="http://schemas.microsoft.com/office/drawing/2014/chart" uri="{C3380CC4-5D6E-409C-BE32-E72D297353CC}">
              <c16:uniqueId val="{00000001-D2FA-41AE-846F-B652BA3FE0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180.64</c:v>
                </c:pt>
                <c:pt idx="1">
                  <c:v>181.24</c:v>
                </c:pt>
                <c:pt idx="2">
                  <c:v>172.76</c:v>
                </c:pt>
                <c:pt idx="3">
                  <c:v>155.55000000000001</c:v>
                </c:pt>
                <c:pt idx="4">
                  <c:v>185.58</c:v>
                </c:pt>
              </c:numCache>
            </c:numRef>
          </c:val>
          <c:extLst>
            <c:ext xmlns:c16="http://schemas.microsoft.com/office/drawing/2014/chart" uri="{C3380CC4-5D6E-409C-BE32-E72D297353CC}">
              <c16:uniqueId val="{00000000-DCED-4BC1-9813-389F95E49A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366.03</c:v>
                </c:pt>
                <c:pt idx="2">
                  <c:v>365.18</c:v>
                </c:pt>
                <c:pt idx="3">
                  <c:v>327.77</c:v>
                </c:pt>
                <c:pt idx="4">
                  <c:v>338.02</c:v>
                </c:pt>
              </c:numCache>
            </c:numRef>
          </c:val>
          <c:smooth val="0"/>
          <c:extLst>
            <c:ext xmlns:c16="http://schemas.microsoft.com/office/drawing/2014/chart" uri="{C3380CC4-5D6E-409C-BE32-E72D297353CC}">
              <c16:uniqueId val="{00000001-DCED-4BC1-9813-389F95E49A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589.26</c:v>
                </c:pt>
                <c:pt idx="1">
                  <c:v>612.37</c:v>
                </c:pt>
                <c:pt idx="2">
                  <c:v>637.66</c:v>
                </c:pt>
                <c:pt idx="3">
                  <c:v>667.42</c:v>
                </c:pt>
                <c:pt idx="4">
                  <c:v>667.87</c:v>
                </c:pt>
              </c:numCache>
            </c:numRef>
          </c:val>
          <c:extLst>
            <c:ext xmlns:c16="http://schemas.microsoft.com/office/drawing/2014/chart" uri="{C3380CC4-5D6E-409C-BE32-E72D297353CC}">
              <c16:uniqueId val="{00000000-61A0-4D5E-B2AE-4EEB80FA4E2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370.12</c:v>
                </c:pt>
                <c:pt idx="2">
                  <c:v>371.65</c:v>
                </c:pt>
                <c:pt idx="3">
                  <c:v>397.1</c:v>
                </c:pt>
                <c:pt idx="4">
                  <c:v>379.91</c:v>
                </c:pt>
              </c:numCache>
            </c:numRef>
          </c:val>
          <c:smooth val="0"/>
          <c:extLst>
            <c:ext xmlns:c16="http://schemas.microsoft.com/office/drawing/2014/chart" uri="{C3380CC4-5D6E-409C-BE32-E72D297353CC}">
              <c16:uniqueId val="{00000001-61A0-4D5E-B2AE-4EEB80FA4E2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97.19</c:v>
                </c:pt>
                <c:pt idx="1">
                  <c:v>98.02</c:v>
                </c:pt>
                <c:pt idx="2">
                  <c:v>99.27</c:v>
                </c:pt>
                <c:pt idx="3">
                  <c:v>99.87</c:v>
                </c:pt>
                <c:pt idx="4">
                  <c:v>102.05</c:v>
                </c:pt>
              </c:numCache>
            </c:numRef>
          </c:val>
          <c:extLst>
            <c:ext xmlns:c16="http://schemas.microsoft.com/office/drawing/2014/chart" uri="{C3380CC4-5D6E-409C-BE32-E72D297353CC}">
              <c16:uniqueId val="{00000000-5713-4334-A862-1CDF0E42F8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100.42</c:v>
                </c:pt>
                <c:pt idx="2">
                  <c:v>98.77</c:v>
                </c:pt>
                <c:pt idx="3">
                  <c:v>95.79</c:v>
                </c:pt>
                <c:pt idx="4">
                  <c:v>98.3</c:v>
                </c:pt>
              </c:numCache>
            </c:numRef>
          </c:val>
          <c:smooth val="0"/>
          <c:extLst>
            <c:ext xmlns:c16="http://schemas.microsoft.com/office/drawing/2014/chart" uri="{C3380CC4-5D6E-409C-BE32-E72D297353CC}">
              <c16:uniqueId val="{00000001-5713-4334-A862-1CDF0E42F8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167.04</c:v>
                </c:pt>
                <c:pt idx="1">
                  <c:v>165.91</c:v>
                </c:pt>
                <c:pt idx="2">
                  <c:v>163.6</c:v>
                </c:pt>
                <c:pt idx="3">
                  <c:v>162.26</c:v>
                </c:pt>
                <c:pt idx="4">
                  <c:v>159.77000000000001</c:v>
                </c:pt>
              </c:numCache>
            </c:numRef>
          </c:val>
          <c:extLst>
            <c:ext xmlns:c16="http://schemas.microsoft.com/office/drawing/2014/chart" uri="{C3380CC4-5D6E-409C-BE32-E72D297353CC}">
              <c16:uniqueId val="{00000000-67F5-4713-B78A-7CD5D6C604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171.67</c:v>
                </c:pt>
                <c:pt idx="2">
                  <c:v>173.67</c:v>
                </c:pt>
                <c:pt idx="3">
                  <c:v>171.13</c:v>
                </c:pt>
                <c:pt idx="4">
                  <c:v>173.7</c:v>
                </c:pt>
              </c:numCache>
            </c:numRef>
          </c:val>
          <c:smooth val="0"/>
          <c:extLst>
            <c:ext xmlns:c16="http://schemas.microsoft.com/office/drawing/2014/chart" uri="{C3380CC4-5D6E-409C-BE32-E72D297353CC}">
              <c16:uniqueId val="{00000001-67F5-4713-B78A-7CD5D6C604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43" zoomScale="110" zoomScaleNormal="110" workbookViewId="0">
      <selection activeCell="BJ51" sqref="BJ51"/>
    </sheetView>
  </sheetViews>
  <sheetFormatPr defaultColWidth="2.625" defaultRowHeight="13.5" x14ac:dyDescent="0.15"/>
  <cols>
    <col min="1" max="1" width="2.625" customWidth="1"/>
    <col min="2" max="62" width="3.75" customWidth="1"/>
    <col min="64" max="64" width="14" customWidth="1"/>
    <col min="65"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海南市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48717</v>
      </c>
      <c r="AM8" s="45"/>
      <c r="AN8" s="45"/>
      <c r="AO8" s="45"/>
      <c r="AP8" s="45"/>
      <c r="AQ8" s="45"/>
      <c r="AR8" s="45"/>
      <c r="AS8" s="45"/>
      <c r="AT8" s="46">
        <f>データ!$S$6</f>
        <v>101.06</v>
      </c>
      <c r="AU8" s="47"/>
      <c r="AV8" s="47"/>
      <c r="AW8" s="47"/>
      <c r="AX8" s="47"/>
      <c r="AY8" s="47"/>
      <c r="AZ8" s="47"/>
      <c r="BA8" s="47"/>
      <c r="BB8" s="48">
        <f>データ!$T$6</f>
        <v>482.06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53.62</v>
      </c>
      <c r="J10" s="47"/>
      <c r="K10" s="47"/>
      <c r="L10" s="47"/>
      <c r="M10" s="47"/>
      <c r="N10" s="47"/>
      <c r="O10" s="81"/>
      <c r="P10" s="48">
        <f>データ!$P$6</f>
        <v>98.18</v>
      </c>
      <c r="Q10" s="48"/>
      <c r="R10" s="48"/>
      <c r="S10" s="48"/>
      <c r="T10" s="48"/>
      <c r="U10" s="48"/>
      <c r="V10" s="48"/>
      <c r="W10" s="45">
        <f>データ!$Q$6</f>
        <v>2853</v>
      </c>
      <c r="X10" s="45"/>
      <c r="Y10" s="45"/>
      <c r="Z10" s="45"/>
      <c r="AA10" s="45"/>
      <c r="AB10" s="45"/>
      <c r="AC10" s="45"/>
      <c r="AD10" s="2"/>
      <c r="AE10" s="2"/>
      <c r="AF10" s="2"/>
      <c r="AG10" s="2"/>
      <c r="AH10" s="2"/>
      <c r="AI10" s="2"/>
      <c r="AJ10" s="2"/>
      <c r="AK10" s="2"/>
      <c r="AL10" s="45">
        <f>データ!$U$6</f>
        <v>47517</v>
      </c>
      <c r="AM10" s="45"/>
      <c r="AN10" s="45"/>
      <c r="AO10" s="45"/>
      <c r="AP10" s="45"/>
      <c r="AQ10" s="45"/>
      <c r="AR10" s="45"/>
      <c r="AS10" s="45"/>
      <c r="AT10" s="46">
        <f>データ!$V$6</f>
        <v>54.07</v>
      </c>
      <c r="AU10" s="47"/>
      <c r="AV10" s="47"/>
      <c r="AW10" s="47"/>
      <c r="AX10" s="47"/>
      <c r="AY10" s="47"/>
      <c r="AZ10" s="47"/>
      <c r="BA10" s="47"/>
      <c r="BB10" s="48">
        <f>データ!$W$6</f>
        <v>878.81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67.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113</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CnZPurVmgFjgXM7Y68c+fgFD0ijYCeUix5WEXJLDGO7WlajcRu87vsPGGaHgug7ll9AHwByBkovRNgCwNmi4g==" saltValue="2er6kUm/0hQbgHuXgtFY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302023</v>
      </c>
      <c r="D6" s="20">
        <f t="shared" si="3"/>
        <v>46</v>
      </c>
      <c r="E6" s="20">
        <f t="shared" si="3"/>
        <v>1</v>
      </c>
      <c r="F6" s="20">
        <f t="shared" si="3"/>
        <v>0</v>
      </c>
      <c r="G6" s="20">
        <f t="shared" si="3"/>
        <v>1</v>
      </c>
      <c r="H6" s="20" t="str">
        <f t="shared" si="3"/>
        <v>和歌山県　海南市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53.62</v>
      </c>
      <c r="P6" s="21">
        <f t="shared" si="3"/>
        <v>98.18</v>
      </c>
      <c r="Q6" s="21">
        <f t="shared" si="3"/>
        <v>2853</v>
      </c>
      <c r="R6" s="21">
        <f t="shared" si="3"/>
        <v>48717</v>
      </c>
      <c r="S6" s="21">
        <f t="shared" si="3"/>
        <v>101.06</v>
      </c>
      <c r="T6" s="21">
        <f t="shared" si="3"/>
        <v>482.06</v>
      </c>
      <c r="U6" s="21">
        <f t="shared" si="3"/>
        <v>47517</v>
      </c>
      <c r="V6" s="21">
        <f t="shared" si="3"/>
        <v>54.07</v>
      </c>
      <c r="W6" s="21">
        <f t="shared" si="3"/>
        <v>878.81</v>
      </c>
      <c r="X6" s="22">
        <f>IF(X7="",NA(),X7)</f>
        <v>101.83</v>
      </c>
      <c r="Y6" s="22">
        <f t="shared" ref="Y6:AG6" si="4">IF(Y7="",NA(),Y7)</f>
        <v>102.66</v>
      </c>
      <c r="Z6" s="22">
        <f t="shared" si="4"/>
        <v>102.97</v>
      </c>
      <c r="AA6" s="22">
        <f t="shared" si="4"/>
        <v>104.94</v>
      </c>
      <c r="AB6" s="22">
        <f t="shared" si="4"/>
        <v>105.49</v>
      </c>
      <c r="AC6" s="22">
        <f t="shared" si="4"/>
        <v>112.15</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2.74</v>
      </c>
      <c r="AP6" s="22">
        <f t="shared" si="5"/>
        <v>3.7</v>
      </c>
      <c r="AQ6" s="22">
        <f t="shared" si="5"/>
        <v>4.34</v>
      </c>
      <c r="AR6" s="22">
        <f t="shared" si="5"/>
        <v>4.6900000000000004</v>
      </c>
      <c r="AS6" s="21" t="str">
        <f>IF(AS7="","",IF(AS7="-","【-】","【"&amp;SUBSTITUTE(TEXT(AS7,"#,##0.00"),"-","△")&amp;"】"))</f>
        <v>【1.30】</v>
      </c>
      <c r="AT6" s="22">
        <f>IF(AT7="",NA(),AT7)</f>
        <v>180.64</v>
      </c>
      <c r="AU6" s="22">
        <f t="shared" ref="AU6:BC6" si="6">IF(AU7="",NA(),AU7)</f>
        <v>181.24</v>
      </c>
      <c r="AV6" s="22">
        <f t="shared" si="6"/>
        <v>172.76</v>
      </c>
      <c r="AW6" s="22">
        <f t="shared" si="6"/>
        <v>155.55000000000001</v>
      </c>
      <c r="AX6" s="22">
        <f t="shared" si="6"/>
        <v>185.58</v>
      </c>
      <c r="AY6" s="22">
        <f t="shared" si="6"/>
        <v>355.5</v>
      </c>
      <c r="AZ6" s="22">
        <f t="shared" si="6"/>
        <v>366.03</v>
      </c>
      <c r="BA6" s="22">
        <f t="shared" si="6"/>
        <v>365.18</v>
      </c>
      <c r="BB6" s="22">
        <f t="shared" si="6"/>
        <v>327.77</v>
      </c>
      <c r="BC6" s="22">
        <f t="shared" si="6"/>
        <v>338.02</v>
      </c>
      <c r="BD6" s="21" t="str">
        <f>IF(BD7="","",IF(BD7="-","【-】","【"&amp;SUBSTITUTE(TEXT(BD7,"#,##0.00"),"-","△")&amp;"】"))</f>
        <v>【261.51】</v>
      </c>
      <c r="BE6" s="22">
        <f>IF(BE7="",NA(),BE7)</f>
        <v>589.26</v>
      </c>
      <c r="BF6" s="22">
        <f t="shared" ref="BF6:BN6" si="7">IF(BF7="",NA(),BF7)</f>
        <v>612.37</v>
      </c>
      <c r="BG6" s="22">
        <f t="shared" si="7"/>
        <v>637.66</v>
      </c>
      <c r="BH6" s="22">
        <f t="shared" si="7"/>
        <v>667.42</v>
      </c>
      <c r="BI6" s="22">
        <f t="shared" si="7"/>
        <v>667.87</v>
      </c>
      <c r="BJ6" s="22">
        <f t="shared" si="7"/>
        <v>312.58</v>
      </c>
      <c r="BK6" s="22">
        <f t="shared" si="7"/>
        <v>370.12</v>
      </c>
      <c r="BL6" s="22">
        <f t="shared" si="7"/>
        <v>371.65</v>
      </c>
      <c r="BM6" s="22">
        <f t="shared" si="7"/>
        <v>397.1</v>
      </c>
      <c r="BN6" s="22">
        <f t="shared" si="7"/>
        <v>379.91</v>
      </c>
      <c r="BO6" s="21" t="str">
        <f>IF(BO7="","",IF(BO7="-","【-】","【"&amp;SUBSTITUTE(TEXT(BO7,"#,##0.00"),"-","△")&amp;"】"))</f>
        <v>【265.16】</v>
      </c>
      <c r="BP6" s="22">
        <f>IF(BP7="",NA(),BP7)</f>
        <v>97.19</v>
      </c>
      <c r="BQ6" s="22">
        <f t="shared" ref="BQ6:BY6" si="8">IF(BQ7="",NA(),BQ7)</f>
        <v>98.02</v>
      </c>
      <c r="BR6" s="22">
        <f t="shared" si="8"/>
        <v>99.27</v>
      </c>
      <c r="BS6" s="22">
        <f t="shared" si="8"/>
        <v>99.87</v>
      </c>
      <c r="BT6" s="22">
        <f t="shared" si="8"/>
        <v>102.05</v>
      </c>
      <c r="BU6" s="22">
        <f t="shared" si="8"/>
        <v>104.57</v>
      </c>
      <c r="BV6" s="22">
        <f t="shared" si="8"/>
        <v>100.42</v>
      </c>
      <c r="BW6" s="22">
        <f t="shared" si="8"/>
        <v>98.77</v>
      </c>
      <c r="BX6" s="22">
        <f t="shared" si="8"/>
        <v>95.79</v>
      </c>
      <c r="BY6" s="22">
        <f t="shared" si="8"/>
        <v>98.3</v>
      </c>
      <c r="BZ6" s="21" t="str">
        <f>IF(BZ7="","",IF(BZ7="-","【-】","【"&amp;SUBSTITUTE(TEXT(BZ7,"#,##0.00"),"-","△")&amp;"】"))</f>
        <v>【102.35】</v>
      </c>
      <c r="CA6" s="22">
        <f>IF(CA7="",NA(),CA7)</f>
        <v>167.04</v>
      </c>
      <c r="CB6" s="22">
        <f t="shared" ref="CB6:CJ6" si="9">IF(CB7="",NA(),CB7)</f>
        <v>165.91</v>
      </c>
      <c r="CC6" s="22">
        <f t="shared" si="9"/>
        <v>163.6</v>
      </c>
      <c r="CD6" s="22">
        <f t="shared" si="9"/>
        <v>162.26</v>
      </c>
      <c r="CE6" s="22">
        <f t="shared" si="9"/>
        <v>159.77000000000001</v>
      </c>
      <c r="CF6" s="22">
        <f t="shared" si="9"/>
        <v>165.47</v>
      </c>
      <c r="CG6" s="22">
        <f t="shared" si="9"/>
        <v>171.67</v>
      </c>
      <c r="CH6" s="22">
        <f t="shared" si="9"/>
        <v>173.67</v>
      </c>
      <c r="CI6" s="22">
        <f t="shared" si="9"/>
        <v>171.13</v>
      </c>
      <c r="CJ6" s="22">
        <f t="shared" si="9"/>
        <v>173.7</v>
      </c>
      <c r="CK6" s="21" t="str">
        <f>IF(CK7="","",IF(CK7="-","【-】","【"&amp;SUBSTITUTE(TEXT(CK7,"#,##0.00"),"-","△")&amp;"】"))</f>
        <v>【167.74】</v>
      </c>
      <c r="CL6" s="22">
        <f>IF(CL7="",NA(),CL7)</f>
        <v>68.92</v>
      </c>
      <c r="CM6" s="22">
        <f t="shared" ref="CM6:CU6" si="10">IF(CM7="",NA(),CM7)</f>
        <v>70.260000000000005</v>
      </c>
      <c r="CN6" s="22">
        <f t="shared" si="10"/>
        <v>69.25</v>
      </c>
      <c r="CO6" s="22">
        <f t="shared" si="10"/>
        <v>67.33</v>
      </c>
      <c r="CP6" s="22">
        <f t="shared" si="10"/>
        <v>66.14</v>
      </c>
      <c r="CQ6" s="22">
        <f t="shared" si="10"/>
        <v>59.74</v>
      </c>
      <c r="CR6" s="22">
        <f t="shared" si="10"/>
        <v>59.74</v>
      </c>
      <c r="CS6" s="22">
        <f t="shared" si="10"/>
        <v>59.67</v>
      </c>
      <c r="CT6" s="22">
        <f t="shared" si="10"/>
        <v>60.12</v>
      </c>
      <c r="CU6" s="22">
        <f t="shared" si="10"/>
        <v>60.34</v>
      </c>
      <c r="CV6" s="21" t="str">
        <f>IF(CV7="","",IF(CV7="-","【-】","【"&amp;SUBSTITUTE(TEXT(CV7,"#,##0.00"),"-","△")&amp;"】"))</f>
        <v>【60.29】</v>
      </c>
      <c r="CW6" s="22">
        <f>IF(CW7="",NA(),CW7)</f>
        <v>74.209999999999994</v>
      </c>
      <c r="CX6" s="22">
        <f t="shared" ref="CX6:DF6" si="11">IF(CX7="",NA(),CX7)</f>
        <v>72.31</v>
      </c>
      <c r="CY6" s="22">
        <f t="shared" si="11"/>
        <v>72.040000000000006</v>
      </c>
      <c r="CZ6" s="22">
        <f t="shared" si="11"/>
        <v>74.319999999999993</v>
      </c>
      <c r="DA6" s="22">
        <f t="shared" si="11"/>
        <v>74.72</v>
      </c>
      <c r="DB6" s="22">
        <f t="shared" si="11"/>
        <v>87.28</v>
      </c>
      <c r="DC6" s="22">
        <f t="shared" si="11"/>
        <v>84.8</v>
      </c>
      <c r="DD6" s="22">
        <f t="shared" si="11"/>
        <v>84.6</v>
      </c>
      <c r="DE6" s="22">
        <f t="shared" si="11"/>
        <v>84.24</v>
      </c>
      <c r="DF6" s="22">
        <f t="shared" si="11"/>
        <v>84.19</v>
      </c>
      <c r="DG6" s="21" t="str">
        <f>IF(DG7="","",IF(DG7="-","【-】","【"&amp;SUBSTITUTE(TEXT(DG7,"#,##0.00"),"-","△")&amp;"】"))</f>
        <v>【90.12】</v>
      </c>
      <c r="DH6" s="22">
        <f>IF(DH7="",NA(),DH7)</f>
        <v>43.11</v>
      </c>
      <c r="DI6" s="22">
        <f t="shared" ref="DI6:DQ6" si="12">IF(DI7="",NA(),DI7)</f>
        <v>44.66</v>
      </c>
      <c r="DJ6" s="22">
        <f t="shared" si="12"/>
        <v>45.58</v>
      </c>
      <c r="DK6" s="22">
        <f t="shared" si="12"/>
        <v>46.77</v>
      </c>
      <c r="DL6" s="22">
        <f t="shared" si="12"/>
        <v>48.47</v>
      </c>
      <c r="DM6" s="22">
        <f t="shared" si="12"/>
        <v>46.94</v>
      </c>
      <c r="DN6" s="22">
        <f t="shared" si="12"/>
        <v>47.66</v>
      </c>
      <c r="DO6" s="22">
        <f t="shared" si="12"/>
        <v>48.17</v>
      </c>
      <c r="DP6" s="22">
        <f t="shared" si="12"/>
        <v>48.83</v>
      </c>
      <c r="DQ6" s="22">
        <f t="shared" si="12"/>
        <v>49.96</v>
      </c>
      <c r="DR6" s="21" t="str">
        <f>IF(DR7="","",IF(DR7="-","【-】","【"&amp;SUBSTITUTE(TEXT(DR7,"#,##0.00"),"-","△")&amp;"】"))</f>
        <v>【50.88】</v>
      </c>
      <c r="DS6" s="22">
        <f>IF(DS7="",NA(),DS7)</f>
        <v>13.04</v>
      </c>
      <c r="DT6" s="22">
        <f t="shared" ref="DT6:EB6" si="13">IF(DT7="",NA(),DT7)</f>
        <v>10.59</v>
      </c>
      <c r="DU6" s="22">
        <f t="shared" si="13"/>
        <v>30.16</v>
      </c>
      <c r="DV6" s="22">
        <f t="shared" si="13"/>
        <v>33.619999999999997</v>
      </c>
      <c r="DW6" s="22">
        <f t="shared" si="13"/>
        <v>31.16</v>
      </c>
      <c r="DX6" s="22">
        <f t="shared" si="13"/>
        <v>14.48</v>
      </c>
      <c r="DY6" s="22">
        <f t="shared" si="13"/>
        <v>15.1</v>
      </c>
      <c r="DZ6" s="22">
        <f t="shared" si="13"/>
        <v>17.12</v>
      </c>
      <c r="EA6" s="22">
        <f t="shared" si="13"/>
        <v>18.18</v>
      </c>
      <c r="EB6" s="22">
        <f t="shared" si="13"/>
        <v>19.32</v>
      </c>
      <c r="EC6" s="21" t="str">
        <f>IF(EC7="","",IF(EC7="-","【-】","【"&amp;SUBSTITUTE(TEXT(EC7,"#,##0.00"),"-","△")&amp;"】"))</f>
        <v>【22.30】</v>
      </c>
      <c r="ED6" s="22">
        <f>IF(ED7="",NA(),ED7)</f>
        <v>0.64</v>
      </c>
      <c r="EE6" s="22">
        <f t="shared" ref="EE6:EM6" si="14">IF(EE7="",NA(),EE7)</f>
        <v>0.62</v>
      </c>
      <c r="EF6" s="22">
        <f t="shared" si="14"/>
        <v>0.33</v>
      </c>
      <c r="EG6" s="22">
        <f t="shared" si="14"/>
        <v>0.26</v>
      </c>
      <c r="EH6" s="22">
        <f t="shared" si="14"/>
        <v>0.37</v>
      </c>
      <c r="EI6" s="22">
        <f t="shared" si="14"/>
        <v>0.75</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302023</v>
      </c>
      <c r="D7" s="24">
        <v>46</v>
      </c>
      <c r="E7" s="24">
        <v>1</v>
      </c>
      <c r="F7" s="24">
        <v>0</v>
      </c>
      <c r="G7" s="24">
        <v>1</v>
      </c>
      <c r="H7" s="24" t="s">
        <v>93</v>
      </c>
      <c r="I7" s="24" t="s">
        <v>94</v>
      </c>
      <c r="J7" s="24" t="s">
        <v>95</v>
      </c>
      <c r="K7" s="24" t="s">
        <v>96</v>
      </c>
      <c r="L7" s="24" t="s">
        <v>97</v>
      </c>
      <c r="M7" s="24" t="s">
        <v>98</v>
      </c>
      <c r="N7" s="25" t="s">
        <v>99</v>
      </c>
      <c r="O7" s="25">
        <v>53.62</v>
      </c>
      <c r="P7" s="25">
        <v>98.18</v>
      </c>
      <c r="Q7" s="25">
        <v>2853</v>
      </c>
      <c r="R7" s="25">
        <v>48717</v>
      </c>
      <c r="S7" s="25">
        <v>101.06</v>
      </c>
      <c r="T7" s="25">
        <v>482.06</v>
      </c>
      <c r="U7" s="25">
        <v>47517</v>
      </c>
      <c r="V7" s="25">
        <v>54.07</v>
      </c>
      <c r="W7" s="25">
        <v>878.81</v>
      </c>
      <c r="X7" s="25">
        <v>101.83</v>
      </c>
      <c r="Y7" s="25">
        <v>102.66</v>
      </c>
      <c r="Z7" s="25">
        <v>102.97</v>
      </c>
      <c r="AA7" s="25">
        <v>104.94</v>
      </c>
      <c r="AB7" s="25">
        <v>105.49</v>
      </c>
      <c r="AC7" s="25">
        <v>112.15</v>
      </c>
      <c r="AD7" s="25">
        <v>110.66</v>
      </c>
      <c r="AE7" s="25">
        <v>109.01</v>
      </c>
      <c r="AF7" s="25">
        <v>108.83</v>
      </c>
      <c r="AG7" s="25">
        <v>109.23</v>
      </c>
      <c r="AH7" s="25">
        <v>111.39</v>
      </c>
      <c r="AI7" s="25">
        <v>0</v>
      </c>
      <c r="AJ7" s="25">
        <v>0</v>
      </c>
      <c r="AK7" s="25">
        <v>0</v>
      </c>
      <c r="AL7" s="25">
        <v>0</v>
      </c>
      <c r="AM7" s="25">
        <v>0</v>
      </c>
      <c r="AN7" s="25">
        <v>1</v>
      </c>
      <c r="AO7" s="25">
        <v>2.74</v>
      </c>
      <c r="AP7" s="25">
        <v>3.7</v>
      </c>
      <c r="AQ7" s="25">
        <v>4.34</v>
      </c>
      <c r="AR7" s="25">
        <v>4.6900000000000004</v>
      </c>
      <c r="AS7" s="25">
        <v>1.3</v>
      </c>
      <c r="AT7" s="25">
        <v>180.64</v>
      </c>
      <c r="AU7" s="25">
        <v>181.24</v>
      </c>
      <c r="AV7" s="25">
        <v>172.76</v>
      </c>
      <c r="AW7" s="25">
        <v>155.55000000000001</v>
      </c>
      <c r="AX7" s="25">
        <v>185.58</v>
      </c>
      <c r="AY7" s="25">
        <v>355.5</v>
      </c>
      <c r="AZ7" s="25">
        <v>366.03</v>
      </c>
      <c r="BA7" s="25">
        <v>365.18</v>
      </c>
      <c r="BB7" s="25">
        <v>327.77</v>
      </c>
      <c r="BC7" s="25">
        <v>338.02</v>
      </c>
      <c r="BD7" s="25">
        <v>261.51</v>
      </c>
      <c r="BE7" s="25">
        <v>589.26</v>
      </c>
      <c r="BF7" s="25">
        <v>612.37</v>
      </c>
      <c r="BG7" s="25">
        <v>637.66</v>
      </c>
      <c r="BH7" s="25">
        <v>667.42</v>
      </c>
      <c r="BI7" s="25">
        <v>667.87</v>
      </c>
      <c r="BJ7" s="25">
        <v>312.58</v>
      </c>
      <c r="BK7" s="25">
        <v>370.12</v>
      </c>
      <c r="BL7" s="25">
        <v>371.65</v>
      </c>
      <c r="BM7" s="25">
        <v>397.1</v>
      </c>
      <c r="BN7" s="25">
        <v>379.91</v>
      </c>
      <c r="BO7" s="25">
        <v>265.16000000000003</v>
      </c>
      <c r="BP7" s="25">
        <v>97.19</v>
      </c>
      <c r="BQ7" s="25">
        <v>98.02</v>
      </c>
      <c r="BR7" s="25">
        <v>99.27</v>
      </c>
      <c r="BS7" s="25">
        <v>99.87</v>
      </c>
      <c r="BT7" s="25">
        <v>102.05</v>
      </c>
      <c r="BU7" s="25">
        <v>104.57</v>
      </c>
      <c r="BV7" s="25">
        <v>100.42</v>
      </c>
      <c r="BW7" s="25">
        <v>98.77</v>
      </c>
      <c r="BX7" s="25">
        <v>95.79</v>
      </c>
      <c r="BY7" s="25">
        <v>98.3</v>
      </c>
      <c r="BZ7" s="25">
        <v>102.35</v>
      </c>
      <c r="CA7" s="25">
        <v>167.04</v>
      </c>
      <c r="CB7" s="25">
        <v>165.91</v>
      </c>
      <c r="CC7" s="25">
        <v>163.6</v>
      </c>
      <c r="CD7" s="25">
        <v>162.26</v>
      </c>
      <c r="CE7" s="25">
        <v>159.77000000000001</v>
      </c>
      <c r="CF7" s="25">
        <v>165.47</v>
      </c>
      <c r="CG7" s="25">
        <v>171.67</v>
      </c>
      <c r="CH7" s="25">
        <v>173.67</v>
      </c>
      <c r="CI7" s="25">
        <v>171.13</v>
      </c>
      <c r="CJ7" s="25">
        <v>173.7</v>
      </c>
      <c r="CK7" s="25">
        <v>167.74</v>
      </c>
      <c r="CL7" s="25">
        <v>68.92</v>
      </c>
      <c r="CM7" s="25">
        <v>70.260000000000005</v>
      </c>
      <c r="CN7" s="25">
        <v>69.25</v>
      </c>
      <c r="CO7" s="25">
        <v>67.33</v>
      </c>
      <c r="CP7" s="25">
        <v>66.14</v>
      </c>
      <c r="CQ7" s="25">
        <v>59.74</v>
      </c>
      <c r="CR7" s="25">
        <v>59.74</v>
      </c>
      <c r="CS7" s="25">
        <v>59.67</v>
      </c>
      <c r="CT7" s="25">
        <v>60.12</v>
      </c>
      <c r="CU7" s="25">
        <v>60.34</v>
      </c>
      <c r="CV7" s="25">
        <v>60.29</v>
      </c>
      <c r="CW7" s="25">
        <v>74.209999999999994</v>
      </c>
      <c r="CX7" s="25">
        <v>72.31</v>
      </c>
      <c r="CY7" s="25">
        <v>72.040000000000006</v>
      </c>
      <c r="CZ7" s="25">
        <v>74.319999999999993</v>
      </c>
      <c r="DA7" s="25">
        <v>74.72</v>
      </c>
      <c r="DB7" s="25">
        <v>87.28</v>
      </c>
      <c r="DC7" s="25">
        <v>84.8</v>
      </c>
      <c r="DD7" s="25">
        <v>84.6</v>
      </c>
      <c r="DE7" s="25">
        <v>84.24</v>
      </c>
      <c r="DF7" s="25">
        <v>84.19</v>
      </c>
      <c r="DG7" s="25">
        <v>90.12</v>
      </c>
      <c r="DH7" s="25">
        <v>43.11</v>
      </c>
      <c r="DI7" s="25">
        <v>44.66</v>
      </c>
      <c r="DJ7" s="25">
        <v>45.58</v>
      </c>
      <c r="DK7" s="25">
        <v>46.77</v>
      </c>
      <c r="DL7" s="25">
        <v>48.47</v>
      </c>
      <c r="DM7" s="25">
        <v>46.94</v>
      </c>
      <c r="DN7" s="25">
        <v>47.66</v>
      </c>
      <c r="DO7" s="25">
        <v>48.17</v>
      </c>
      <c r="DP7" s="25">
        <v>48.83</v>
      </c>
      <c r="DQ7" s="25">
        <v>49.96</v>
      </c>
      <c r="DR7" s="25">
        <v>50.88</v>
      </c>
      <c r="DS7" s="25">
        <v>13.04</v>
      </c>
      <c r="DT7" s="25">
        <v>10.59</v>
      </c>
      <c r="DU7" s="25">
        <v>30.16</v>
      </c>
      <c r="DV7" s="25">
        <v>33.619999999999997</v>
      </c>
      <c r="DW7" s="25">
        <v>31.16</v>
      </c>
      <c r="DX7" s="25">
        <v>14.48</v>
      </c>
      <c r="DY7" s="25">
        <v>15.1</v>
      </c>
      <c r="DZ7" s="25">
        <v>17.12</v>
      </c>
      <c r="EA7" s="25">
        <v>18.18</v>
      </c>
      <c r="EB7" s="25">
        <v>19.32</v>
      </c>
      <c r="EC7" s="25">
        <v>22.3</v>
      </c>
      <c r="ED7" s="25">
        <v>0.64</v>
      </c>
      <c r="EE7" s="25">
        <v>0.62</v>
      </c>
      <c r="EF7" s="25">
        <v>0.33</v>
      </c>
      <c r="EG7" s="25">
        <v>0.26</v>
      </c>
      <c r="EH7" s="25">
        <v>0.37</v>
      </c>
      <c r="EI7" s="25">
        <v>0.75</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2023-01-27T02:21:57Z</cp:lastPrinted>
  <dcterms:created xsi:type="dcterms:W3CDTF">2022-12-01T01:02:37Z</dcterms:created>
  <dcterms:modified xsi:type="dcterms:W3CDTF">2023-01-27T02:23:57Z</dcterms:modified>
  <cp:category/>
</cp:coreProperties>
</file>