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6806\Desktop\"/>
    </mc:Choice>
  </mc:AlternateContent>
  <workbookProtection workbookAlgorithmName="SHA-512" workbookHashValue="7GOswfDB9x8fDES2ne0z9Iaxk/6qAdIRoORbc0RBVZphHerPe4QaRDTN3v4CBR5d8BIBsY2IOcvX2tDBPtRaMQ==" workbookSaltValue="KHrr8XlU9/VnC89M1wIc9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<sst xmlns="http://schemas.openxmlformats.org/spreadsheetml/2006/main" count="236" uniqueCount="120">
  <si>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</si>
  <si>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</si>
  <si>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</si>
  <si>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</si>
  <si>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</si>
  <si>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</si>
  <si>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</si>
  <si>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</si>
  <si>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</si>
  <si>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</si>
  <si>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</si>
  <si>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</si>
  <si>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</si>
  <si>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</si>
  <si>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</si>
  <si>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</si>
  <si>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</si>
  <si>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</si>
  <si>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</si>
  <si>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</si>
  <si>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</si>
  <si>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</si>
  <si>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</si>
  <si>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</si>
  <si>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</si>
  <si>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</si>
  <si>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</si>
  <si>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</si>
  <si>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</si>
  <si>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</si>
  <si>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</si>
  <si>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</si>
  <si>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</si>
  <si>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</si>
  <si>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</si>
  <si>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</si>
  <si>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</si>
  <si>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</si>
  <si>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</si>
  <si>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</si>
  <si>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</si>
  <si>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</si>
  <si>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</si>
  <si>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</si>
  <si>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</si>
  <si>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</si>
  <si>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</si>
  <si>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</si>
  <si>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</si>
  <si>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</si>
  <si>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</si>
  <si>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</si>
  <si>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</si>
  <si>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</si>
  <si>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</si>
  <si>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</si>
  <si>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</si>
  <si>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</si>
  <si>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</si>
  <si>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</si>
  <si>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</si>
  <si>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</si>
  <si>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</si>
  <si>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</si>
  <si>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</si>
  <si>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</si>
  <si>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</si>
  <si>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</si>
  <si>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</si>
  <si>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</si>
  <si>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</si>
  <si>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</si>
  <si>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</si>
  <si>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</si>
  <si>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</si>
  <si>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</si>
  <si>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</si>
  <si>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</si>
  <si>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</si>
  <si>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</si>
  <si>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</si>
  <si>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</si>
  <si>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</si>
  <si>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</si>
  <si>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</si>
  <si>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</si>
  <si>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</si>
  <si>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</si>
  <si>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</si>
  <si>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</si>
  <si>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</si>
  <si>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</si>
  <si>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</si>
  <si>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</si>
  <si>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</si>
  <si>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</si>
  <si>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</si>
  <si>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</si>
  <si>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和歌山市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</si>
  <si>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</si>
  <si>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</si>
  <si>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</si>
  <si>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</si>
  <si>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</si>
  <si>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</si>
  <si>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</si>
  <si>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</si>
  <si>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</si>
  <si>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</si>
  <si>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</si>
  <si>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</si>
  <si>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</si>
  <si>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</si>
  <si>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</si>
  <si>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</si>
  <si>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</si>
  <si>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</si>
  <si>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平成12年12月供用開始のため、比較的新しい管渠が多いが、排水処理場の機械・電気設備は老朽化が進んでおり、今後の計画的な更新工事が必要となっている。管理運営については、多額の一般会計繰出金により運営を行っている状況にあるため、今後も経営の効率化を進め、適正な管理・運営に努めていく。
</t>
    <rPh sb="1" eb="3">
      <t>ヘイセイ</t>
    </rPh>
    <rPh sb="5" eb="6">
      <t>ネン</t>
    </rPh>
    <rPh sb="8" eb="9">
      <t>ガツ</t>
    </rPh>
    <rPh sb="9" eb="11">
      <t>キョウヨウ</t>
    </rPh>
    <rPh sb="11" eb="13">
      <t>カイシ</t>
    </rPh>
    <rPh sb="17" eb="20">
      <t>ヒカクテキ</t>
    </rPh>
    <rPh sb="20" eb="21">
      <t>アタラ</t>
    </rPh>
    <rPh sb="23" eb="25">
      <t>カンキョ</t>
    </rPh>
    <rPh sb="26" eb="27">
      <t>オオ</t>
    </rPh>
    <rPh sb="30" eb="32">
      <t>ハイスイ</t>
    </rPh>
    <rPh sb="32" eb="35">
      <t>ショリジョウ</t>
    </rPh>
    <rPh sb="36" eb="38">
      <t>キカイ</t>
    </rPh>
    <rPh sb="39" eb="41">
      <t>デンキ</t>
    </rPh>
    <rPh sb="41" eb="43">
      <t>セツビ</t>
    </rPh>
    <rPh sb="44" eb="47">
      <t>ロウキュウカ</t>
    </rPh>
    <rPh sb="48" eb="49">
      <t>スス</t>
    </rPh>
    <rPh sb="54" eb="56">
      <t>コンゴ</t>
    </rPh>
    <rPh sb="57" eb="60">
      <t>ケイカクテキ</t>
    </rPh>
    <rPh sb="61" eb="63">
      <t>コウシン</t>
    </rPh>
    <rPh sb="63" eb="65">
      <t>コウジ</t>
    </rPh>
    <rPh sb="66" eb="68">
      <t>ヒツヨウ</t>
    </rPh>
    <rPh sb="75" eb="77">
      <t>カンリ</t>
    </rPh>
    <rPh sb="77" eb="79">
      <t>ウンエイ</t>
    </rPh>
    <rPh sb="85" eb="87">
      <t>タガク</t>
    </rPh>
    <rPh sb="88" eb="90">
      <t>イッパン</t>
    </rPh>
    <rPh sb="90" eb="92">
      <t>カイケイ</t>
    </rPh>
    <rPh sb="92" eb="94">
      <t>クリダ</t>
    </rPh>
    <rPh sb="94" eb="95">
      <t>キン</t>
    </rPh>
    <rPh sb="98" eb="100">
      <t>ウンエイ</t>
    </rPh>
    <rPh sb="101" eb="102">
      <t>オコナ</t>
    </rPh>
    <rPh sb="106" eb="108">
      <t>ジョウキョウ</t>
    </rPh>
    <rPh sb="114" eb="116">
      <t>コンゴ</t>
    </rPh>
    <rPh sb="117" eb="119">
      <t>ケイエイ</t>
    </rPh>
    <rPh sb="120" eb="123">
      <t>コウリツカ</t>
    </rPh>
    <rPh sb="124" eb="125">
      <t>スス</t>
    </rPh>
    <rPh sb="127" eb="129">
      <t>テキセイ</t>
    </rPh>
    <rPh sb="130" eb="132">
      <t>カンリ</t>
    </rPh>
    <rPh sb="133" eb="135">
      <t>ウンエイ</t>
    </rPh>
    <rPh sb="136" eb="137">
      <t>ツト</t>
    </rPh>
    <phoneticPr fontId="16"/>
  </si>
  <si>
    <t>　農業集落排水処理場及び中継ポンプ場の管理運営は、外部に委託している中、⑥汚水処理原価が平均を上回り、歳出の削減が求められるが難しい状況にある。また、引き続き⑧水洗化率の向上を目指す。しかし、管渠整備も終了しており、接続戸数の大幅な増加を見込むことはできない。
　一方、使用料については、供用開始後から改定（消費税率の改定分を除く。）していないが、現況では適正な金額としている。しかし、⑤経費回収率が類似団体平均値を大きく下回っており、今後の設備改修等によっては、①収益的収支比率が低下し、一般会計からの基準外繰出金が増加することが危惧される。
　なお、平成27年度に類似団体区分がF3（供用開始後15年未満）からF2（供用開始後15年以上30年未満）に移行したことにより、類似団体平均値が大きく変動しており、特に⑤経費回収率や⑥汚水処理原価で平均値との乖離が大きくなっている。</t>
    <rPh sb="1" eb="7">
      <t>ノウギョウシュウラクハイスイ</t>
    </rPh>
    <rPh sb="7" eb="10">
      <t>ショリジョウ</t>
    </rPh>
    <rPh sb="10" eb="11">
      <t>オヨ</t>
    </rPh>
    <rPh sb="12" eb="14">
      <t>チュウケイ</t>
    </rPh>
    <rPh sb="17" eb="18">
      <t>ジョウ</t>
    </rPh>
    <rPh sb="19" eb="21">
      <t>カンリ</t>
    </rPh>
    <rPh sb="21" eb="23">
      <t>ウンエイ</t>
    </rPh>
    <rPh sb="25" eb="27">
      <t>ガイブ</t>
    </rPh>
    <rPh sb="28" eb="30">
      <t>イタク</t>
    </rPh>
    <rPh sb="34" eb="35">
      <t>ナカ</t>
    </rPh>
    <rPh sb="37" eb="39">
      <t>オスイ</t>
    </rPh>
    <rPh sb="39" eb="41">
      <t>ショリ</t>
    </rPh>
    <rPh sb="41" eb="43">
      <t>ゲンカ</t>
    </rPh>
    <rPh sb="44" eb="46">
      <t>ヘイキン</t>
    </rPh>
    <rPh sb="47" eb="49">
      <t>ウワマワ</t>
    </rPh>
    <rPh sb="51" eb="53">
      <t>サイシュツ</t>
    </rPh>
    <rPh sb="54" eb="56">
      <t>サクゲン</t>
    </rPh>
    <rPh sb="57" eb="58">
      <t>モト</t>
    </rPh>
    <rPh sb="63" eb="64">
      <t>ムズカ</t>
    </rPh>
    <rPh sb="66" eb="68">
      <t>ジョウキョウ</t>
    </rPh>
    <rPh sb="75" eb="76">
      <t>ヒ</t>
    </rPh>
    <rPh sb="77" eb="78">
      <t>ツヅ</t>
    </rPh>
    <rPh sb="96" eb="98">
      <t>カンキョ</t>
    </rPh>
    <rPh sb="98" eb="100">
      <t>セイビ</t>
    </rPh>
    <rPh sb="101" eb="103">
      <t>シュウリョウ</t>
    </rPh>
    <rPh sb="108" eb="110">
      <t>セツゾク</t>
    </rPh>
    <rPh sb="110" eb="112">
      <t>コスウ</t>
    </rPh>
    <rPh sb="144" eb="146">
      <t>キョウヨウ</t>
    </rPh>
    <rPh sb="146" eb="149">
      <t>カイシゴ</t>
    </rPh>
    <rPh sb="174" eb="176">
      <t>ゲンキョウ</t>
    </rPh>
    <rPh sb="178" eb="180">
      <t>テキセイ</t>
    </rPh>
    <rPh sb="181" eb="183">
      <t>キンガク</t>
    </rPh>
    <rPh sb="200" eb="204">
      <t>ルイジダンタイ</t>
    </rPh>
    <rPh sb="206" eb="207">
      <t>アタイ</t>
    </rPh>
    <rPh sb="208" eb="209">
      <t>オオ</t>
    </rPh>
    <rPh sb="211" eb="213">
      <t>シタマワ</t>
    </rPh>
    <rPh sb="218" eb="220">
      <t>コンゴ</t>
    </rPh>
    <rPh sb="221" eb="223">
      <t>セツビ</t>
    </rPh>
    <rPh sb="223" eb="225">
      <t>カイシュウ</t>
    </rPh>
    <rPh sb="225" eb="226">
      <t>トウ</t>
    </rPh>
    <rPh sb="241" eb="243">
      <t>テイカ</t>
    </rPh>
    <rPh sb="259" eb="261">
      <t>ゾウカ</t>
    </rPh>
    <rPh sb="266" eb="268">
      <t>キグ</t>
    </rPh>
    <phoneticPr fontId="16"/>
  </si>
  <si>
    <t xml:space="preserve">　農業集落排水については、平成12年12月に供用を開始し、20年以上が経過している。よって、排水処理場の機械・電気設備の老朽化が深刻な状態となりつつあり、今後、多額の改修費用が必要となることが危惧される。
　また、管渠については、比較的新しい箇所が多いことから、現在のところ更新の必要はないが、今後の老朽化に伴い、改修費用の増加が見込まれる。
</t>
    <rPh sb="1" eb="7">
      <t>ノウギョウシュウラクハイスイ</t>
    </rPh>
    <rPh sb="13" eb="15">
      <t>ヘイセイ</t>
    </rPh>
    <rPh sb="17" eb="18">
      <t>ネン</t>
    </rPh>
    <rPh sb="20" eb="21">
      <t>ガツ</t>
    </rPh>
    <rPh sb="22" eb="24">
      <t>キョウヨウ</t>
    </rPh>
    <rPh sb="25" eb="27">
      <t>カイシ</t>
    </rPh>
    <rPh sb="35" eb="37">
      <t>ケイカ</t>
    </rPh>
    <rPh sb="46" eb="51">
      <t>ハイスイショリジョウ</t>
    </rPh>
    <rPh sb="52" eb="54">
      <t>キカイ</t>
    </rPh>
    <rPh sb="55" eb="57">
      <t>デンキ</t>
    </rPh>
    <rPh sb="57" eb="59">
      <t>セツビ</t>
    </rPh>
    <rPh sb="60" eb="63">
      <t>ロウキュウカ</t>
    </rPh>
    <rPh sb="64" eb="66">
      <t>シンコク</t>
    </rPh>
    <rPh sb="67" eb="69">
      <t>ジョウタイ</t>
    </rPh>
    <rPh sb="77" eb="79">
      <t>コンゴ</t>
    </rPh>
    <rPh sb="80" eb="82">
      <t>タガク</t>
    </rPh>
    <rPh sb="83" eb="85">
      <t>カイシュウ</t>
    </rPh>
    <rPh sb="85" eb="87">
      <t>ヒヨウ</t>
    </rPh>
    <rPh sb="88" eb="90">
      <t>ヒツヨウ</t>
    </rPh>
    <rPh sb="96" eb="98">
      <t>キグ</t>
    </rPh>
    <rPh sb="107" eb="109">
      <t>カンキョ</t>
    </rPh>
    <rPh sb="115" eb="118">
      <t>ヒカクテキ</t>
    </rPh>
    <rPh sb="118" eb="119">
      <t>アタラ</t>
    </rPh>
    <rPh sb="121" eb="123">
      <t>カショ</t>
    </rPh>
    <rPh sb="124" eb="125">
      <t>オオ</t>
    </rPh>
    <rPh sb="131" eb="133">
      <t>ゲンザイ</t>
    </rPh>
    <rPh sb="137" eb="139">
      <t>コウシン</t>
    </rPh>
    <rPh sb="140" eb="142">
      <t>ヒツヨウ</t>
    </rPh>
    <rPh sb="147" eb="149">
      <t>コンゴ</t>
    </rPh>
    <rPh sb="150" eb="153">
      <t>ロウキュウカ</t>
    </rPh>
    <rPh sb="154" eb="155">
      <t>トモナ</t>
    </rPh>
    <rPh sb="157" eb="159">
      <t>カイシュウ</t>
    </rPh>
    <rPh sb="159" eb="161">
      <t>ヒヨウ</t>
    </rPh>
    <rPh sb="162" eb="164">
      <t>ゾウカ</t>
    </rPh>
    <rPh sb="165" eb="167">
      <t>ミコ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</si>
</sst>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7-4482-8C74-AD28EB632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27-4482-8C74-AD28EB632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60.21</c:v>
                </c:pt>
                <c:pt idx="1">
                  <c:v>59.18</c:v>
                </c:pt>
                <c:pt idx="2">
                  <c:v>58.35</c:v>
                </c:pt>
                <c:pt idx="3">
                  <c:v>58.35</c:v>
                </c:pt>
                <c:pt idx="4">
                  <c:v>56.08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E-40FF-88FE-DAAE2BDB9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E-40FF-88FE-DAAE2BDB9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83.83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8-444B-B1A1-5C20C87D4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8-444B-B1A1-5C20C87D4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63.24</c:v>
                </c:pt>
                <c:pt idx="1">
                  <c:v>58.49</c:v>
                </c:pt>
                <c:pt idx="2">
                  <c:v>62.06</c:v>
                </c:pt>
                <c:pt idx="3">
                  <c:v>57.9</c:v>
                </c:pt>
                <c:pt idx="4">
                  <c:v>60.03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D-406A-88E1-6D14B90BC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D-406A-88E1-6D14B90BC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7-47E0-83AA-DB218AB32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27-47E0-83AA-DB218AB32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C-4666-B0B5-15FB86D1D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BC-4666-B0B5-15FB86D1D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E-4A48-AE2C-8E85AABC6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4E-4A48-AE2C-8E85AABC6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7-4E06-BDEE-269B8C38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7-4E06-BDEE-269B8C38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49.83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0-40C7-B62E-8A2CA6C6E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0-40C7-B62E-8A2CA6C6E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31.41</c:v>
                </c:pt>
                <c:pt idx="1">
                  <c:v>26.99</c:v>
                </c:pt>
                <c:pt idx="2">
                  <c:v>30.07</c:v>
                </c:pt>
                <c:pt idx="3">
                  <c:v>26.6</c:v>
                </c:pt>
                <c:pt idx="4">
                  <c:v>27.92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A-4244-802D-FA6EEF0C6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A-4244-802D-FA6EEF0C6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523.69000000000005</c:v>
                </c:pt>
                <c:pt idx="1">
                  <c:v>616.66</c:v>
                </c:pt>
                <c:pt idx="2">
                  <c:v>557.79999999999995</c:v>
                </c:pt>
                <c:pt idx="3">
                  <c:v>633.98</c:v>
                </c:pt>
                <c:pt idx="4">
                  <c:v>620.67999999999995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C-4E32-9F34-B7C0EB0B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EC-4E32-9F34-B7C0EB0B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J53" sqref="BJ5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和歌山県　和歌山市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362662</v>
      </c>
      <c r="AM8" s="42"/>
      <c r="AN8" s="42"/>
      <c r="AO8" s="42"/>
      <c r="AP8" s="42"/>
      <c r="AQ8" s="42"/>
      <c r="AR8" s="42"/>
      <c r="AS8" s="42"/>
      <c r="AT8" s="35">
        <f>データ!T6</f>
        <v>208.85</v>
      </c>
      <c r="AU8" s="35"/>
      <c r="AV8" s="35"/>
      <c r="AW8" s="35"/>
      <c r="AX8" s="35"/>
      <c r="AY8" s="35"/>
      <c r="AZ8" s="35"/>
      <c r="BA8" s="35"/>
      <c r="BB8" s="35">
        <f>データ!U6</f>
        <v>1736.47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0.37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4158</v>
      </c>
      <c r="AE10" s="42"/>
      <c r="AF10" s="42"/>
      <c r="AG10" s="42"/>
      <c r="AH10" s="42"/>
      <c r="AI10" s="42"/>
      <c r="AJ10" s="42"/>
      <c r="AK10" s="2"/>
      <c r="AL10" s="42">
        <f>データ!V6</f>
        <v>1354</v>
      </c>
      <c r="AM10" s="42"/>
      <c r="AN10" s="42"/>
      <c r="AO10" s="42"/>
      <c r="AP10" s="42"/>
      <c r="AQ10" s="42"/>
      <c r="AR10" s="42"/>
      <c r="AS10" s="42"/>
      <c r="AT10" s="35">
        <f>データ!W6</f>
        <v>0.49</v>
      </c>
      <c r="AU10" s="35"/>
      <c r="AV10" s="35"/>
      <c r="AW10" s="35"/>
      <c r="AX10" s="35"/>
      <c r="AY10" s="35"/>
      <c r="AZ10" s="35"/>
      <c r="BA10" s="35"/>
      <c r="BB10" s="35">
        <f>データ!X6</f>
        <v>2763.27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aOQdREIHndGQLDkf0XvrFKCTg1mjsl/9EmE1pF4kYo3LSlw/dBAn8/DXP2epoaEA74lGae0OFPdEinVREVeCnQ==" saltValue="N2RSkTFs01eWKFQWBRzE8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302015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和歌山県　和歌山市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0.37</v>
      </c>
      <c r="Q6" s="20">
        <f t="shared" si="3"/>
        <v>100</v>
      </c>
      <c r="R6" s="20">
        <f t="shared" si="3"/>
        <v>4158</v>
      </c>
      <c r="S6" s="20">
        <f t="shared" si="3"/>
        <v>362662</v>
      </c>
      <c r="T6" s="20">
        <f t="shared" si="3"/>
        <v>208.85</v>
      </c>
      <c r="U6" s="20">
        <f t="shared" si="3"/>
        <v>1736.47</v>
      </c>
      <c r="V6" s="20">
        <f t="shared" si="3"/>
        <v>1354</v>
      </c>
      <c r="W6" s="20">
        <f t="shared" si="3"/>
        <v>0.49</v>
      </c>
      <c r="X6" s="20">
        <f t="shared" si="3"/>
        <v>2763.27</v>
      </c>
      <c r="Y6" s="21">
        <f>IF(Y7="",NA(),Y7)</f>
        <v>63.24</v>
      </c>
      <c r="Z6" s="21">
        <f t="shared" ref="Z6:AH6" si="4">IF(Z7="",NA(),Z7)</f>
        <v>58.49</v>
      </c>
      <c r="AA6" s="21">
        <f t="shared" si="4"/>
        <v>62.06</v>
      </c>
      <c r="AB6" s="21">
        <f t="shared" si="4"/>
        <v>57.9</v>
      </c>
      <c r="AC6" s="21">
        <f t="shared" si="4"/>
        <v>60.03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49.83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31.41</v>
      </c>
      <c r="BR6" s="21">
        <f t="shared" ref="BR6:BZ6" si="8">IF(BR7="",NA(),BR7)</f>
        <v>26.99</v>
      </c>
      <c r="BS6" s="21">
        <f t="shared" si="8"/>
        <v>30.07</v>
      </c>
      <c r="BT6" s="21">
        <f t="shared" si="8"/>
        <v>26.6</v>
      </c>
      <c r="BU6" s="21">
        <f t="shared" si="8"/>
        <v>27.92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523.69000000000005</v>
      </c>
      <c r="CC6" s="21">
        <f t="shared" ref="CC6:CK6" si="9">IF(CC7="",NA(),CC7)</f>
        <v>616.66</v>
      </c>
      <c r="CD6" s="21">
        <f t="shared" si="9"/>
        <v>557.79999999999995</v>
      </c>
      <c r="CE6" s="21">
        <f t="shared" si="9"/>
        <v>633.98</v>
      </c>
      <c r="CF6" s="21">
        <f t="shared" si="9"/>
        <v>620.67999999999995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60.21</v>
      </c>
      <c r="CN6" s="21">
        <f t="shared" ref="CN6:CV6" si="10">IF(CN7="",NA(),CN7)</f>
        <v>59.18</v>
      </c>
      <c r="CO6" s="21">
        <f t="shared" si="10"/>
        <v>58.35</v>
      </c>
      <c r="CP6" s="21">
        <f t="shared" si="10"/>
        <v>58.35</v>
      </c>
      <c r="CQ6" s="21">
        <f t="shared" si="10"/>
        <v>56.08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83.83</v>
      </c>
      <c r="CY6" s="21">
        <f t="shared" ref="CY6:DG6" si="11">IF(CY7="",NA(),CY7)</f>
        <v>84.19</v>
      </c>
      <c r="CZ6" s="21">
        <f t="shared" si="11"/>
        <v>84.34</v>
      </c>
      <c r="DA6" s="21">
        <f t="shared" si="11"/>
        <v>84.34</v>
      </c>
      <c r="DB6" s="21">
        <f t="shared" si="11"/>
        <v>84.42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302015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0.37</v>
      </c>
      <c r="Q7" s="24">
        <v>100</v>
      </c>
      <c r="R7" s="24">
        <v>4158</v>
      </c>
      <c r="S7" s="24">
        <v>362662</v>
      </c>
      <c r="T7" s="24">
        <v>208.85</v>
      </c>
      <c r="U7" s="24">
        <v>1736.47</v>
      </c>
      <c r="V7" s="24">
        <v>1354</v>
      </c>
      <c r="W7" s="24">
        <v>0.49</v>
      </c>
      <c r="X7" s="24">
        <v>2763.27</v>
      </c>
      <c r="Y7" s="24">
        <v>63.24</v>
      </c>
      <c r="Z7" s="24">
        <v>58.49</v>
      </c>
      <c r="AA7" s="24">
        <v>62.06</v>
      </c>
      <c r="AB7" s="24">
        <v>57.9</v>
      </c>
      <c r="AC7" s="24">
        <v>60.03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49.83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31.41</v>
      </c>
      <c r="BR7" s="24">
        <v>26.99</v>
      </c>
      <c r="BS7" s="24">
        <v>30.07</v>
      </c>
      <c r="BT7" s="24">
        <v>26.6</v>
      </c>
      <c r="BU7" s="24">
        <v>27.92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523.69000000000005</v>
      </c>
      <c r="CC7" s="24">
        <v>616.66</v>
      </c>
      <c r="CD7" s="24">
        <v>557.79999999999995</v>
      </c>
      <c r="CE7" s="24">
        <v>633.98</v>
      </c>
      <c r="CF7" s="24">
        <v>620.67999999999995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60.21</v>
      </c>
      <c r="CN7" s="24">
        <v>59.18</v>
      </c>
      <c r="CO7" s="24">
        <v>58.35</v>
      </c>
      <c r="CP7" s="24">
        <v>58.35</v>
      </c>
      <c r="CQ7" s="24">
        <v>56.08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83.83</v>
      </c>
      <c r="CY7" s="24">
        <v>84.19</v>
      </c>
      <c r="CZ7" s="24">
        <v>84.34</v>
      </c>
      <c r="DA7" s="24">
        <v>84.34</v>
      </c>
      <c r="DB7" s="24">
        <v>84.42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和歌山市</cp:lastModifiedBy>
  <cp:lastPrinted>2023-01-19T01:59:18Z</cp:lastPrinted>
  <dcterms:created xsi:type="dcterms:W3CDTF">2022-12-01T01:58:51Z</dcterms:created>
  <dcterms:modified xsi:type="dcterms:W3CDTF">2023-01-19T02:10:09Z</dcterms:modified>
  <cp:category/>
</cp:coreProperties>
</file>