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01_和歌山市\"/>
    </mc:Choice>
  </mc:AlternateContent>
  <workbookProtection workbookAlgorithmName="SHA-512" workbookHashValue="ZN21tq+Ebi2of9Zxz11iXT3xTcfR4Vodco2dEOL6v73aPI5KjSm/ghNmf4mp7kuIdJVShL2H215a0Lb2k2RNSw==" workbookSaltValue="0c4eUdLY8C2G1vg87F7k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<sst xmlns="http://schemas.openxmlformats.org/spreadsheetml/2006/main" count="228" uniqueCount="114">
  <si>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</si>
  <si>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</si>
  <si>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</si>
  <si>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</si>
  <si>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</si>
  <si>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</si>
  <si>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</si>
  <si>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</si>
  <si>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</si>
  <si>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</si>
  <si>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</si>
  <si>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</si>
  <si>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</si>
  <si>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</si>
  <si>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</si>
  <si>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</si>
  <si>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</si>
  <si>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</si>
  <si>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</si>
  <si>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</si>
  <si>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</si>
  <si>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</si>
  <si>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</si>
  <si>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</si>
  <si>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</si>
  <si>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</si>
  <si>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</si>
  <si>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</si>
  <si>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</si>
  <si>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</si>
  <si>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</si>
  <si>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</si>
  <si>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</si>
  <si>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</si>
  <si>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</si>
  <si>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</si>
  <si>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</si>
  <si>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</si>
  <si>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</si>
  <si>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</si>
  <si>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</si>
  <si>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</si>
  <si>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</si>
  <si>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</si>
  <si>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</si>
  <si>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</si>
  <si>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</si>
  <si>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</si>
  <si>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</si>
  <si>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</si>
  <si>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</si>
  <si>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</si>
  <si>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</si>
  <si>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</si>
  <si>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</si>
  <si>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</si>
  <si>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</si>
  <si>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</si>
  <si>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</si>
  <si>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</si>
  <si>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</si>
  <si>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</si>
  <si>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</si>
  <si>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</si>
  <si>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</si>
  <si>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</si>
  <si>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</si>
  <si>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</si>
  <si>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</si>
  <si>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</si>
  <si>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</si>
  <si>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</si>
  <si>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</si>
  <si>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</si>
  <si>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</si>
  <si>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</si>
  <si>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</si>
  <si>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</si>
  <si>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</si>
  <si>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</si>
  <si>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</si>
  <si>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</si>
  <si>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</si>
  <si>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</si>
  <si>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</si>
  <si>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</si>
  <si>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</si>
  <si>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</si>
  <si>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</si>
  <si>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</si>
  <si>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</si>
  <si>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</si>
  <si>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</si>
  <si>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</si>
  <si>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</si>
  <si>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</si>
  <si>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</si>
  <si>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</si>
  <si>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</si>
  <si>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</si>
  <si>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</si>
  <si>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</si>
  <si>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</si>
  <si>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</si>
  <si>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</si>
  <si>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</si>
  <si>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</si>
  <si>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</si>
  <si>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</si>
  <si>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</si>
  <si>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</si>
  <si>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料金収入が減少を続ける中、施設の更新時期を迎え、経営環境はますます厳しくなっている。今後の施設整備は、将来の水需要に沿った適正規模の投資を行い、生産性を高めるうえでも合理的・効率的に行う必要がある。同時に、これまでの企業債に依存した財政運営から、企業債以外の特定財源の確保に努め、経営基盤の強化を図る必要がある。</t>
    <phoneticPr fontId="4"/>
  </si>
  <si>
    <t>　①経常収支比率（％）は、水需要の減少に伴い、収益の減少が続いているが、人件費等の経費削減を図ることにより、経常収支は、黒字で推移している。しかし、収益の減少に加えて、浄水場の更新及び配水場の整備に伴う減価償却費などの経費の増加により経常収支比率（％）は減少傾向にある。
　直近3年間の特徴として、令和元年度は、大規模漏水対応の臨時経費の影響により平成30年度と比較して大きく減少した。令和2年度は、浄水場統廃合に伴う委託料の減少や、支払利息の減少等により改善した。令和3年度は、費用の増加に加え、主に家庭用給水収益の減少により経常収支比率は悪化した。　
　②累積欠損金比率（％）は、各年度0.00％で推移している。
　③流動比率（％）は、令和2年度までは平均値と比べ低い水準でありながらも100％以上であったが、令和3年度は、大規模漏水の影響により現金が減少し100％未満となった。
　④企業債残高対給水収益比率（％）は、平均値と比べかなり高い推移を示している。これは、これまで行った施設整備の財源に、企業債を多く用いたためである。
　⑤料金回収率（％）及び⑥給水原価（円）の推移についても、①の要因によるものである。
　⑦施設利用率（％）は、令和元年度は増加したものの、減少傾向にある。これは、節水型機器の普及等に伴う配水量の減少によるものである。令和3年度においては、大規模漏水等の影響で配水量が減少したことにより大きく減少した。
　⑧有収率（％）は、漏水調査や管路の布設替えなど各種取り組みを行っているが、平均値と比較すると依然として8.39ポイント低い状況にある。今後も、経年化管路の更新にも重点を置き、漏水対策に取り組む必要がある。</t>
    <rPh sb="137" eb="139">
      <t>チョッキン</t>
    </rPh>
    <rPh sb="140" eb="142">
      <t>ネンカン</t>
    </rPh>
    <rPh sb="143" eb="145">
      <t>トクチョウ</t>
    </rPh>
    <rPh sb="174" eb="176">
      <t>ヘイセイ</t>
    </rPh>
    <rPh sb="178" eb="180">
      <t>ネンド</t>
    </rPh>
    <rPh sb="181" eb="183">
      <t>ヒカク</t>
    </rPh>
    <rPh sb="185" eb="186">
      <t>オオ</t>
    </rPh>
    <rPh sb="188" eb="190">
      <t>ゲンショウ</t>
    </rPh>
    <rPh sb="233" eb="235">
      <t>レイワ</t>
    </rPh>
    <rPh sb="236" eb="238">
      <t>ネンド</t>
    </rPh>
    <rPh sb="240" eb="242">
      <t>ヒヨウ</t>
    </rPh>
    <rPh sb="243" eb="245">
      <t>ゾウカ</t>
    </rPh>
    <rPh sb="246" eb="247">
      <t>クワ</t>
    </rPh>
    <rPh sb="249" eb="250">
      <t>オモ</t>
    </rPh>
    <rPh sb="251" eb="254">
      <t>カテイヨウ</t>
    </rPh>
    <rPh sb="254" eb="258">
      <t>キュウスイシュウエキ</t>
    </rPh>
    <rPh sb="259" eb="261">
      <t>ゲンショウ</t>
    </rPh>
    <rPh sb="264" eb="268">
      <t>ケイジョウシュウシ</t>
    </rPh>
    <rPh sb="268" eb="270">
      <t>ヒリツ</t>
    </rPh>
    <rPh sb="271" eb="273">
      <t>アッカ</t>
    </rPh>
    <rPh sb="320" eb="322">
      <t>レイワ</t>
    </rPh>
    <rPh sb="323" eb="325">
      <t>ネンド</t>
    </rPh>
    <rPh sb="328" eb="331">
      <t>ヘイキンチ</t>
    </rPh>
    <rPh sb="332" eb="333">
      <t>クラ</t>
    </rPh>
    <rPh sb="334" eb="335">
      <t>ヒク</t>
    </rPh>
    <rPh sb="336" eb="338">
      <t>スイジュン</t>
    </rPh>
    <rPh sb="349" eb="351">
      <t>イジョウ</t>
    </rPh>
    <rPh sb="357" eb="359">
      <t>レイワ</t>
    </rPh>
    <rPh sb="360" eb="362">
      <t>ネンド</t>
    </rPh>
    <rPh sb="364" eb="367">
      <t>ダイキボ</t>
    </rPh>
    <rPh sb="367" eb="369">
      <t>ロウスイ</t>
    </rPh>
    <rPh sb="370" eb="372">
      <t>エイキョウ</t>
    </rPh>
    <rPh sb="378" eb="380">
      <t>ゲンショウ</t>
    </rPh>
    <rPh sb="385" eb="387">
      <t>ミマン</t>
    </rPh>
    <rPh sb="576" eb="578">
      <t>レイワ</t>
    </rPh>
    <rPh sb="579" eb="581">
      <t>ネンド</t>
    </rPh>
    <rPh sb="587" eb="590">
      <t>ダイキボ</t>
    </rPh>
    <rPh sb="590" eb="592">
      <t>ロウスイ</t>
    </rPh>
    <rPh sb="592" eb="593">
      <t>トウ</t>
    </rPh>
    <rPh sb="594" eb="596">
      <t>エイキョウ</t>
    </rPh>
    <rPh sb="597" eb="600">
      <t>ハイスイリョウ</t>
    </rPh>
    <phoneticPr fontId="4"/>
  </si>
  <si>
    <t>　①有形固定資産減価償却率（％）は、平均値より低い水準で推移しているが、老朽化した施設を計画的に更新する必要がある。
　②管路経年化率（％）は、管路の更新が耐用年数にあわせて行えていない状況にあり、平均値同様、増加傾向にある。
　③管路更新率（％）は、基幹浄水場の整備にあわせて管路に対する投資規模を見直しているため、更新量が変動しているが、今後も経年化管路の更新を継続的に行っていく必要がある。令和3年度においては、工事の繰越の影響で令和2年度と比較すると大きく減少した。</t>
    <rPh sb="198" eb="200">
      <t>レイワ</t>
    </rPh>
    <rPh sb="201" eb="203">
      <t>ネンド</t>
    </rPh>
    <rPh sb="209" eb="211">
      <t>コウジ</t>
    </rPh>
    <rPh sb="212" eb="214">
      <t>クリコシ</t>
    </rPh>
    <rPh sb="215" eb="217">
      <t>エイキョウ</t>
    </rPh>
    <rPh sb="218" eb="220">
      <t>レイワ</t>
    </rPh>
    <rPh sb="221" eb="223">
      <t>ネンド</t>
    </rPh>
    <rPh sb="224" eb="226">
      <t>ヒカク</t>
    </rPh>
    <rPh sb="229" eb="230">
      <t>オオ</t>
    </rPh>
    <rPh sb="232" eb="23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</si>
</sst>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0.28000000000000003</c:v>
                </c:pt>
                <c:pt idx="1">
                  <c:v>0.08</c:v>
                </c:pt>
                <c:pt idx="2">
                  <c:v>0.45</c:v>
                </c:pt>
                <c:pt idx="3">
                  <c:v>0.48</c:v>
                </c:pt>
                <c:pt idx="4">
                  <c:v>0.24</c:v>
                </c:pt>
              </c:numCache>
            </c:numRef>
          </c:val>
          <c:extLst>
            <c:ext xmlns:c16="http://schemas.microsoft.com/office/drawing/2014/chart" uri="{C3380CC4-5D6E-409C-BE32-E72D297353CC}">
              <c16:uniqueId val="{00000000-7568-4E3C-A5C4-115891CE58A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7568-4E3C-A5C4-115891CE58A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63.01</c:v>
                </c:pt>
                <c:pt idx="1">
                  <c:v>62.39</c:v>
                </c:pt>
                <c:pt idx="2">
                  <c:v>62.8</c:v>
                </c:pt>
                <c:pt idx="3">
                  <c:v>62.59</c:v>
                </c:pt>
                <c:pt idx="4">
                  <c:v>61.31</c:v>
                </c:pt>
              </c:numCache>
            </c:numRef>
          </c:val>
          <c:extLst>
            <c:ext xmlns:c16="http://schemas.microsoft.com/office/drawing/2014/chart" uri="{C3380CC4-5D6E-409C-BE32-E72D297353CC}">
              <c16:uniqueId val="{00000000-9C50-482C-B8A3-784A1B8DCF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9C50-482C-B8A3-784A1B8DCF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84.59</c:v>
                </c:pt>
                <c:pt idx="1">
                  <c:v>84.19</c:v>
                </c:pt>
                <c:pt idx="2">
                  <c:v>82.24</c:v>
                </c:pt>
                <c:pt idx="3">
                  <c:v>83.39</c:v>
                </c:pt>
                <c:pt idx="4">
                  <c:v>83.7</c:v>
                </c:pt>
              </c:numCache>
            </c:numRef>
          </c:val>
          <c:extLst>
            <c:ext xmlns:c16="http://schemas.microsoft.com/office/drawing/2014/chart" uri="{C3380CC4-5D6E-409C-BE32-E72D297353CC}">
              <c16:uniqueId val="{00000000-E174-443A-B34D-42AE21E19C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E174-443A-B34D-42AE21E19C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111.3</c:v>
                </c:pt>
                <c:pt idx="1">
                  <c:v>109.03</c:v>
                </c:pt>
                <c:pt idx="2">
                  <c:v>104.81</c:v>
                </c:pt>
                <c:pt idx="3">
                  <c:v>106.96</c:v>
                </c:pt>
                <c:pt idx="4">
                  <c:v>105.71</c:v>
                </c:pt>
              </c:numCache>
            </c:numRef>
          </c:val>
          <c:extLst>
            <c:ext xmlns:c16="http://schemas.microsoft.com/office/drawing/2014/chart" uri="{C3380CC4-5D6E-409C-BE32-E72D297353CC}">
              <c16:uniqueId val="{00000000-20DC-4216-85BD-9EC7822B27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20DC-4216-85BD-9EC7822B27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47.81</c:v>
                </c:pt>
                <c:pt idx="1">
                  <c:v>46.34</c:v>
                </c:pt>
                <c:pt idx="2">
                  <c:v>47.09</c:v>
                </c:pt>
                <c:pt idx="3">
                  <c:v>48.47</c:v>
                </c:pt>
                <c:pt idx="4">
                  <c:v>50.04</c:v>
                </c:pt>
              </c:numCache>
            </c:numRef>
          </c:val>
          <c:extLst>
            <c:ext xmlns:c16="http://schemas.microsoft.com/office/drawing/2014/chart" uri="{C3380CC4-5D6E-409C-BE32-E72D297353CC}">
              <c16:uniqueId val="{00000000-0594-429C-AA8A-36A56686829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0594-429C-AA8A-36A56686829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16.059999999999999</c:v>
                </c:pt>
                <c:pt idx="1">
                  <c:v>16.93</c:v>
                </c:pt>
                <c:pt idx="2">
                  <c:v>17.440000000000001</c:v>
                </c:pt>
                <c:pt idx="3">
                  <c:v>17.98</c:v>
                </c:pt>
                <c:pt idx="4">
                  <c:v>18.399999999999999</c:v>
                </c:pt>
              </c:numCache>
            </c:numRef>
          </c:val>
          <c:extLst>
            <c:ext xmlns:c16="http://schemas.microsoft.com/office/drawing/2014/chart" uri="{C3380CC4-5D6E-409C-BE32-E72D297353CC}">
              <c16:uniqueId val="{00000000-C529-4631-AFAC-CA12914CC0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C529-4631-AFAC-CA12914CC0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C-43E3-8CB1-DAFACB3F17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AC-43E3-8CB1-DAFACB3F17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141.75</c:v>
                </c:pt>
                <c:pt idx="1">
                  <c:v>128.31</c:v>
                </c:pt>
                <c:pt idx="2">
                  <c:v>124.64</c:v>
                </c:pt>
                <c:pt idx="3">
                  <c:v>123.47</c:v>
                </c:pt>
                <c:pt idx="4">
                  <c:v>97.45</c:v>
                </c:pt>
              </c:numCache>
            </c:numRef>
          </c:val>
          <c:extLst>
            <c:ext xmlns:c16="http://schemas.microsoft.com/office/drawing/2014/chart" uri="{C3380CC4-5D6E-409C-BE32-E72D297353CC}">
              <c16:uniqueId val="{00000000-A46C-4739-A8C8-428B602C576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A46C-4739-A8C8-428B602C576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693.2</c:v>
                </c:pt>
                <c:pt idx="1">
                  <c:v>699.22</c:v>
                </c:pt>
                <c:pt idx="2">
                  <c:v>684.7</c:v>
                </c:pt>
                <c:pt idx="3">
                  <c:v>666.73</c:v>
                </c:pt>
                <c:pt idx="4">
                  <c:v>658.37</c:v>
                </c:pt>
              </c:numCache>
            </c:numRef>
          </c:val>
          <c:extLst>
            <c:ext xmlns:c16="http://schemas.microsoft.com/office/drawing/2014/chart" uri="{C3380CC4-5D6E-409C-BE32-E72D297353CC}">
              <c16:uniqueId val="{00000000-3F9C-4F0B-98D8-94B22178B72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3F9C-4F0B-98D8-94B22178B72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106.77</c:v>
                </c:pt>
                <c:pt idx="1">
                  <c:v>103.72</c:v>
                </c:pt>
                <c:pt idx="2">
                  <c:v>99.96</c:v>
                </c:pt>
                <c:pt idx="3">
                  <c:v>102.76</c:v>
                </c:pt>
                <c:pt idx="4">
                  <c:v>101.08</c:v>
                </c:pt>
              </c:numCache>
            </c:numRef>
          </c:val>
          <c:extLst>
            <c:ext xmlns:c16="http://schemas.microsoft.com/office/drawing/2014/chart" uri="{C3380CC4-5D6E-409C-BE32-E72D297353CC}">
              <c16:uniqueId val="{00000000-2BCF-4D54-A2EA-0DE5A042DD6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2BCF-4D54-A2EA-0DE5A042DD6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152.91</c:v>
                </c:pt>
                <c:pt idx="1">
                  <c:v>156.38</c:v>
                </c:pt>
                <c:pt idx="2">
                  <c:v>162.83000000000001</c:v>
                </c:pt>
                <c:pt idx="3">
                  <c:v>155.47999999999999</c:v>
                </c:pt>
                <c:pt idx="4">
                  <c:v>158.66999999999999</c:v>
                </c:pt>
              </c:numCache>
            </c:numRef>
          </c:val>
          <c:extLst>
            <c:ext xmlns:c16="http://schemas.microsoft.com/office/drawing/2014/chart" uri="{C3380CC4-5D6E-409C-BE32-E72D297353CC}">
              <c16:uniqueId val="{00000000-7A82-4698-A7B3-73262FD401C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7A82-4698-A7B3-73262FD401C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0" zoomScale="115" zoomScaleNormal="11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和歌山市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66">
        <f>データ!$R$6</f>
        <v>362662</v>
      </c>
      <c r="AM8" s="66"/>
      <c r="AN8" s="66"/>
      <c r="AO8" s="66"/>
      <c r="AP8" s="66"/>
      <c r="AQ8" s="66"/>
      <c r="AR8" s="66"/>
      <c r="AS8" s="66"/>
      <c r="AT8" s="37">
        <f>データ!$S$6</f>
        <v>208.85</v>
      </c>
      <c r="AU8" s="38"/>
      <c r="AV8" s="38"/>
      <c r="AW8" s="38"/>
      <c r="AX8" s="38"/>
      <c r="AY8" s="38"/>
      <c r="AZ8" s="38"/>
      <c r="BA8" s="38"/>
      <c r="BB8" s="55">
        <f>データ!$T$6</f>
        <v>1736.47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52.02</v>
      </c>
      <c r="J10" s="38"/>
      <c r="K10" s="38"/>
      <c r="L10" s="38"/>
      <c r="M10" s="38"/>
      <c r="N10" s="38"/>
      <c r="O10" s="65"/>
      <c r="P10" s="55">
        <f>データ!$P$6</f>
        <v>96.1</v>
      </c>
      <c r="Q10" s="55"/>
      <c r="R10" s="55"/>
      <c r="S10" s="55"/>
      <c r="T10" s="55"/>
      <c r="U10" s="55"/>
      <c r="V10" s="55"/>
      <c r="W10" s="66">
        <f>データ!$Q$6</f>
        <v>2530</v>
      </c>
      <c r="X10" s="66"/>
      <c r="Y10" s="66"/>
      <c r="Z10" s="66"/>
      <c r="AA10" s="66"/>
      <c r="AB10" s="66"/>
      <c r="AC10" s="66"/>
      <c r="AD10" s="2"/>
      <c r="AE10" s="2"/>
      <c r="AF10" s="2"/>
      <c r="AG10" s="2"/>
      <c r="AH10" s="2"/>
      <c r="AI10" s="2"/>
      <c r="AJ10" s="2"/>
      <c r="AK10" s="2"/>
      <c r="AL10" s="66">
        <f>データ!$U$6</f>
        <v>347258</v>
      </c>
      <c r="AM10" s="66"/>
      <c r="AN10" s="66"/>
      <c r="AO10" s="66"/>
      <c r="AP10" s="66"/>
      <c r="AQ10" s="66"/>
      <c r="AR10" s="66"/>
      <c r="AS10" s="66"/>
      <c r="AT10" s="37">
        <f>データ!$V$6</f>
        <v>210.22</v>
      </c>
      <c r="AU10" s="38"/>
      <c r="AV10" s="38"/>
      <c r="AW10" s="38"/>
      <c r="AX10" s="38"/>
      <c r="AY10" s="38"/>
      <c r="AZ10" s="38"/>
      <c r="BA10" s="38"/>
      <c r="BB10" s="55">
        <f>データ!$W$6</f>
        <v>1651.88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YzP6lhT6OUp9dr7b1KUNjyCf0Q1X2ZwjgneyEif7xPUrid5tltJfn4lkHm4R0ICAPB3XrRfOrj6Zg+V4bz3cw==" saltValue="OABke/R8Rfv16k4zi3N4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302015</v>
      </c>
      <c r="D6" s="20">
        <f t="shared" si="3"/>
        <v>46</v>
      </c>
      <c r="E6" s="20">
        <f t="shared" si="3"/>
        <v>1</v>
      </c>
      <c r="F6" s="20">
        <f t="shared" si="3"/>
        <v>0</v>
      </c>
      <c r="G6" s="20">
        <f t="shared" si="3"/>
        <v>1</v>
      </c>
      <c r="H6" s="20" t="str">
        <f t="shared" si="3"/>
        <v>和歌山県　和歌山市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52.02</v>
      </c>
      <c r="P6" s="21">
        <f t="shared" si="3"/>
        <v>96.1</v>
      </c>
      <c r="Q6" s="21">
        <f t="shared" si="3"/>
        <v>2530</v>
      </c>
      <c r="R6" s="21">
        <f t="shared" si="3"/>
        <v>362662</v>
      </c>
      <c r="S6" s="21">
        <f t="shared" si="3"/>
        <v>208.85</v>
      </c>
      <c r="T6" s="21">
        <f t="shared" si="3"/>
        <v>1736.47</v>
      </c>
      <c r="U6" s="21">
        <f t="shared" si="3"/>
        <v>347258</v>
      </c>
      <c r="V6" s="21">
        <f t="shared" si="3"/>
        <v>210.22</v>
      </c>
      <c r="W6" s="21">
        <f t="shared" si="3"/>
        <v>1651.88</v>
      </c>
      <c r="X6" s="22">
        <f>IF(X7="",NA(),X7)</f>
        <v>111.3</v>
      </c>
      <c r="Y6" s="22">
        <f t="shared" ref="Y6:AG6" si="4">IF(Y7="",NA(),Y7)</f>
        <v>109.03</v>
      </c>
      <c r="Z6" s="22">
        <f t="shared" si="4"/>
        <v>104.81</v>
      </c>
      <c r="AA6" s="22">
        <f t="shared" si="4"/>
        <v>106.96</v>
      </c>
      <c r="AB6" s="22">
        <f t="shared" si="4"/>
        <v>105.71</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141.75</v>
      </c>
      <c r="AU6" s="22">
        <f t="shared" ref="AU6:BC6" si="6">IF(AU7="",NA(),AU7)</f>
        <v>128.31</v>
      </c>
      <c r="AV6" s="22">
        <f t="shared" si="6"/>
        <v>124.64</v>
      </c>
      <c r="AW6" s="22">
        <f t="shared" si="6"/>
        <v>123.47</v>
      </c>
      <c r="AX6" s="22">
        <f t="shared" si="6"/>
        <v>97.45</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693.2</v>
      </c>
      <c r="BF6" s="22">
        <f t="shared" ref="BF6:BN6" si="7">IF(BF7="",NA(),BF7)</f>
        <v>699.22</v>
      </c>
      <c r="BG6" s="22">
        <f t="shared" si="7"/>
        <v>684.7</v>
      </c>
      <c r="BH6" s="22">
        <f t="shared" si="7"/>
        <v>666.73</v>
      </c>
      <c r="BI6" s="22">
        <f t="shared" si="7"/>
        <v>658.37</v>
      </c>
      <c r="BJ6" s="22">
        <f t="shared" si="7"/>
        <v>258.63</v>
      </c>
      <c r="BK6" s="22">
        <f t="shared" si="7"/>
        <v>255.12</v>
      </c>
      <c r="BL6" s="22">
        <f t="shared" si="7"/>
        <v>254.19</v>
      </c>
      <c r="BM6" s="22">
        <f t="shared" si="7"/>
        <v>259.56</v>
      </c>
      <c r="BN6" s="22">
        <f t="shared" si="7"/>
        <v>248.92</v>
      </c>
      <c r="BO6" s="21" t="str">
        <f>IF(BO7="","",IF(BO7="-","【-】","【"&amp;SUBSTITUTE(TEXT(BO7,"#,##0.00"),"-","△")&amp;"】"))</f>
        <v>【265.16】</v>
      </c>
      <c r="BP6" s="22">
        <f>IF(BP7="",NA(),BP7)</f>
        <v>106.77</v>
      </c>
      <c r="BQ6" s="22">
        <f t="shared" ref="BQ6:BY6" si="8">IF(BQ7="",NA(),BQ7)</f>
        <v>103.72</v>
      </c>
      <c r="BR6" s="22">
        <f t="shared" si="8"/>
        <v>99.96</v>
      </c>
      <c r="BS6" s="22">
        <f t="shared" si="8"/>
        <v>102.76</v>
      </c>
      <c r="BT6" s="22">
        <f t="shared" si="8"/>
        <v>101.08</v>
      </c>
      <c r="BU6" s="22">
        <f t="shared" si="8"/>
        <v>110.3</v>
      </c>
      <c r="BV6" s="22">
        <f t="shared" si="8"/>
        <v>109.12</v>
      </c>
      <c r="BW6" s="22">
        <f t="shared" si="8"/>
        <v>107.42</v>
      </c>
      <c r="BX6" s="22">
        <f t="shared" si="8"/>
        <v>105.07</v>
      </c>
      <c r="BY6" s="22">
        <f t="shared" si="8"/>
        <v>107.54</v>
      </c>
      <c r="BZ6" s="21" t="str">
        <f>IF(BZ7="","",IF(BZ7="-","【-】","【"&amp;SUBSTITUTE(TEXT(BZ7,"#,##0.00"),"-","△")&amp;"】"))</f>
        <v>【102.35】</v>
      </c>
      <c r="CA6" s="22">
        <f>IF(CA7="",NA(),CA7)</f>
        <v>152.91</v>
      </c>
      <c r="CB6" s="22">
        <f t="shared" ref="CB6:CJ6" si="9">IF(CB7="",NA(),CB7)</f>
        <v>156.38</v>
      </c>
      <c r="CC6" s="22">
        <f t="shared" si="9"/>
        <v>162.83000000000001</v>
      </c>
      <c r="CD6" s="22">
        <f t="shared" si="9"/>
        <v>155.47999999999999</v>
      </c>
      <c r="CE6" s="22">
        <f t="shared" si="9"/>
        <v>158.66999999999999</v>
      </c>
      <c r="CF6" s="22">
        <f t="shared" si="9"/>
        <v>151.85</v>
      </c>
      <c r="CG6" s="22">
        <f t="shared" si="9"/>
        <v>153.88</v>
      </c>
      <c r="CH6" s="22">
        <f t="shared" si="9"/>
        <v>157.19</v>
      </c>
      <c r="CI6" s="22">
        <f t="shared" si="9"/>
        <v>153.71</v>
      </c>
      <c r="CJ6" s="22">
        <f t="shared" si="9"/>
        <v>155.9</v>
      </c>
      <c r="CK6" s="21" t="str">
        <f>IF(CK7="","",IF(CK7="-","【-】","【"&amp;SUBSTITUTE(TEXT(CK7,"#,##0.00"),"-","△")&amp;"】"))</f>
        <v>【167.74】</v>
      </c>
      <c r="CL6" s="22">
        <f>IF(CL7="",NA(),CL7)</f>
        <v>63.01</v>
      </c>
      <c r="CM6" s="22">
        <f t="shared" ref="CM6:CU6" si="10">IF(CM7="",NA(),CM7)</f>
        <v>62.39</v>
      </c>
      <c r="CN6" s="22">
        <f t="shared" si="10"/>
        <v>62.8</v>
      </c>
      <c r="CO6" s="22">
        <f t="shared" si="10"/>
        <v>62.59</v>
      </c>
      <c r="CP6" s="22">
        <f t="shared" si="10"/>
        <v>61.31</v>
      </c>
      <c r="CQ6" s="22">
        <f t="shared" si="10"/>
        <v>63.54</v>
      </c>
      <c r="CR6" s="22">
        <f t="shared" si="10"/>
        <v>63.53</v>
      </c>
      <c r="CS6" s="22">
        <f t="shared" si="10"/>
        <v>63.16</v>
      </c>
      <c r="CT6" s="22">
        <f t="shared" si="10"/>
        <v>64.41</v>
      </c>
      <c r="CU6" s="22">
        <f t="shared" si="10"/>
        <v>64.11</v>
      </c>
      <c r="CV6" s="21" t="str">
        <f>IF(CV7="","",IF(CV7="-","【-】","【"&amp;SUBSTITUTE(TEXT(CV7,"#,##0.00"),"-","△")&amp;"】"))</f>
        <v>【60.29】</v>
      </c>
      <c r="CW6" s="22">
        <f>IF(CW7="",NA(),CW7)</f>
        <v>84.59</v>
      </c>
      <c r="CX6" s="22">
        <f t="shared" ref="CX6:DF6" si="11">IF(CX7="",NA(),CX7)</f>
        <v>84.19</v>
      </c>
      <c r="CY6" s="22">
        <f t="shared" si="11"/>
        <v>82.24</v>
      </c>
      <c r="CZ6" s="22">
        <f t="shared" si="11"/>
        <v>83.39</v>
      </c>
      <c r="DA6" s="22">
        <f t="shared" si="11"/>
        <v>83.7</v>
      </c>
      <c r="DB6" s="22">
        <f t="shared" si="11"/>
        <v>91.48</v>
      </c>
      <c r="DC6" s="22">
        <f t="shared" si="11"/>
        <v>91.58</v>
      </c>
      <c r="DD6" s="22">
        <f t="shared" si="11"/>
        <v>91.48</v>
      </c>
      <c r="DE6" s="22">
        <f t="shared" si="11"/>
        <v>91.64</v>
      </c>
      <c r="DF6" s="22">
        <f t="shared" si="11"/>
        <v>92.09</v>
      </c>
      <c r="DG6" s="21" t="str">
        <f>IF(DG7="","",IF(DG7="-","【-】","【"&amp;SUBSTITUTE(TEXT(DG7,"#,##0.00"),"-","△")&amp;"】"))</f>
        <v>【90.12】</v>
      </c>
      <c r="DH6" s="22">
        <f>IF(DH7="",NA(),DH7)</f>
        <v>47.81</v>
      </c>
      <c r="DI6" s="22">
        <f t="shared" ref="DI6:DQ6" si="12">IF(DI7="",NA(),DI7)</f>
        <v>46.34</v>
      </c>
      <c r="DJ6" s="22">
        <f t="shared" si="12"/>
        <v>47.09</v>
      </c>
      <c r="DK6" s="22">
        <f t="shared" si="12"/>
        <v>48.47</v>
      </c>
      <c r="DL6" s="22">
        <f t="shared" si="12"/>
        <v>50.04</v>
      </c>
      <c r="DM6" s="22">
        <f t="shared" si="12"/>
        <v>49.66</v>
      </c>
      <c r="DN6" s="22">
        <f t="shared" si="12"/>
        <v>50.41</v>
      </c>
      <c r="DO6" s="22">
        <f t="shared" si="12"/>
        <v>51.13</v>
      </c>
      <c r="DP6" s="22">
        <f t="shared" si="12"/>
        <v>51.62</v>
      </c>
      <c r="DQ6" s="22">
        <f t="shared" si="12"/>
        <v>52.16</v>
      </c>
      <c r="DR6" s="21" t="str">
        <f>IF(DR7="","",IF(DR7="-","【-】","【"&amp;SUBSTITUTE(TEXT(DR7,"#,##0.00"),"-","△")&amp;"】"))</f>
        <v>【50.88】</v>
      </c>
      <c r="DS6" s="22">
        <f>IF(DS7="",NA(),DS7)</f>
        <v>16.059999999999999</v>
      </c>
      <c r="DT6" s="22">
        <f t="shared" ref="DT6:EB6" si="13">IF(DT7="",NA(),DT7)</f>
        <v>16.93</v>
      </c>
      <c r="DU6" s="22">
        <f t="shared" si="13"/>
        <v>17.440000000000001</v>
      </c>
      <c r="DV6" s="22">
        <f t="shared" si="13"/>
        <v>17.98</v>
      </c>
      <c r="DW6" s="22">
        <f t="shared" si="13"/>
        <v>18.399999999999999</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0.28000000000000003</v>
      </c>
      <c r="EE6" s="22">
        <f t="shared" ref="EE6:EM6" si="14">IF(EE7="",NA(),EE7)</f>
        <v>0.08</v>
      </c>
      <c r="EF6" s="22">
        <f t="shared" si="14"/>
        <v>0.45</v>
      </c>
      <c r="EG6" s="22">
        <f t="shared" si="14"/>
        <v>0.48</v>
      </c>
      <c r="EH6" s="22">
        <f t="shared" si="14"/>
        <v>0.24</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302015</v>
      </c>
      <c r="D7" s="24">
        <v>46</v>
      </c>
      <c r="E7" s="24">
        <v>1</v>
      </c>
      <c r="F7" s="24">
        <v>0</v>
      </c>
      <c r="G7" s="24">
        <v>1</v>
      </c>
      <c r="H7" s="24" t="s">
        <v>93</v>
      </c>
      <c r="I7" s="24" t="s">
        <v>94</v>
      </c>
      <c r="J7" s="24" t="s">
        <v>95</v>
      </c>
      <c r="K7" s="24" t="s">
        <v>96</v>
      </c>
      <c r="L7" s="24" t="s">
        <v>97</v>
      </c>
      <c r="M7" s="24" t="s">
        <v>98</v>
      </c>
      <c r="N7" s="25" t="s">
        <v>99</v>
      </c>
      <c r="O7" s="25">
        <v>52.02</v>
      </c>
      <c r="P7" s="25">
        <v>96.1</v>
      </c>
      <c r="Q7" s="25">
        <v>2530</v>
      </c>
      <c r="R7" s="25">
        <v>362662</v>
      </c>
      <c r="S7" s="25">
        <v>208.85</v>
      </c>
      <c r="T7" s="25">
        <v>1736.47</v>
      </c>
      <c r="U7" s="25">
        <v>347258</v>
      </c>
      <c r="V7" s="25">
        <v>210.22</v>
      </c>
      <c r="W7" s="25">
        <v>1651.88</v>
      </c>
      <c r="X7" s="25">
        <v>111.3</v>
      </c>
      <c r="Y7" s="25">
        <v>109.03</v>
      </c>
      <c r="Z7" s="25">
        <v>104.81</v>
      </c>
      <c r="AA7" s="25">
        <v>106.96</v>
      </c>
      <c r="AB7" s="25">
        <v>105.71</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141.75</v>
      </c>
      <c r="AU7" s="25">
        <v>128.31</v>
      </c>
      <c r="AV7" s="25">
        <v>124.64</v>
      </c>
      <c r="AW7" s="25">
        <v>123.47</v>
      </c>
      <c r="AX7" s="25">
        <v>97.45</v>
      </c>
      <c r="AY7" s="25">
        <v>254.05</v>
      </c>
      <c r="AZ7" s="25">
        <v>258.22000000000003</v>
      </c>
      <c r="BA7" s="25">
        <v>250.03</v>
      </c>
      <c r="BB7" s="25">
        <v>239.45</v>
      </c>
      <c r="BC7" s="25">
        <v>246.01</v>
      </c>
      <c r="BD7" s="25">
        <v>261.51</v>
      </c>
      <c r="BE7" s="25">
        <v>693.2</v>
      </c>
      <c r="BF7" s="25">
        <v>699.22</v>
      </c>
      <c r="BG7" s="25">
        <v>684.7</v>
      </c>
      <c r="BH7" s="25">
        <v>666.73</v>
      </c>
      <c r="BI7" s="25">
        <v>658.37</v>
      </c>
      <c r="BJ7" s="25">
        <v>258.63</v>
      </c>
      <c r="BK7" s="25">
        <v>255.12</v>
      </c>
      <c r="BL7" s="25">
        <v>254.19</v>
      </c>
      <c r="BM7" s="25">
        <v>259.56</v>
      </c>
      <c r="BN7" s="25">
        <v>248.92</v>
      </c>
      <c r="BO7" s="25">
        <v>265.16000000000003</v>
      </c>
      <c r="BP7" s="25">
        <v>106.77</v>
      </c>
      <c r="BQ7" s="25">
        <v>103.72</v>
      </c>
      <c r="BR7" s="25">
        <v>99.96</v>
      </c>
      <c r="BS7" s="25">
        <v>102.76</v>
      </c>
      <c r="BT7" s="25">
        <v>101.08</v>
      </c>
      <c r="BU7" s="25">
        <v>110.3</v>
      </c>
      <c r="BV7" s="25">
        <v>109.12</v>
      </c>
      <c r="BW7" s="25">
        <v>107.42</v>
      </c>
      <c r="BX7" s="25">
        <v>105.07</v>
      </c>
      <c r="BY7" s="25">
        <v>107.54</v>
      </c>
      <c r="BZ7" s="25">
        <v>102.35</v>
      </c>
      <c r="CA7" s="25">
        <v>152.91</v>
      </c>
      <c r="CB7" s="25">
        <v>156.38</v>
      </c>
      <c r="CC7" s="25">
        <v>162.83000000000001</v>
      </c>
      <c r="CD7" s="25">
        <v>155.47999999999999</v>
      </c>
      <c r="CE7" s="25">
        <v>158.66999999999999</v>
      </c>
      <c r="CF7" s="25">
        <v>151.85</v>
      </c>
      <c r="CG7" s="25">
        <v>153.88</v>
      </c>
      <c r="CH7" s="25">
        <v>157.19</v>
      </c>
      <c r="CI7" s="25">
        <v>153.71</v>
      </c>
      <c r="CJ7" s="25">
        <v>155.9</v>
      </c>
      <c r="CK7" s="25">
        <v>167.74</v>
      </c>
      <c r="CL7" s="25">
        <v>63.01</v>
      </c>
      <c r="CM7" s="25">
        <v>62.39</v>
      </c>
      <c r="CN7" s="25">
        <v>62.8</v>
      </c>
      <c r="CO7" s="25">
        <v>62.59</v>
      </c>
      <c r="CP7" s="25">
        <v>61.31</v>
      </c>
      <c r="CQ7" s="25">
        <v>63.54</v>
      </c>
      <c r="CR7" s="25">
        <v>63.53</v>
      </c>
      <c r="CS7" s="25">
        <v>63.16</v>
      </c>
      <c r="CT7" s="25">
        <v>64.41</v>
      </c>
      <c r="CU7" s="25">
        <v>64.11</v>
      </c>
      <c r="CV7" s="25">
        <v>60.29</v>
      </c>
      <c r="CW7" s="25">
        <v>84.59</v>
      </c>
      <c r="CX7" s="25">
        <v>84.19</v>
      </c>
      <c r="CY7" s="25">
        <v>82.24</v>
      </c>
      <c r="CZ7" s="25">
        <v>83.39</v>
      </c>
      <c r="DA7" s="25">
        <v>83.7</v>
      </c>
      <c r="DB7" s="25">
        <v>91.48</v>
      </c>
      <c r="DC7" s="25">
        <v>91.58</v>
      </c>
      <c r="DD7" s="25">
        <v>91.48</v>
      </c>
      <c r="DE7" s="25">
        <v>91.64</v>
      </c>
      <c r="DF7" s="25">
        <v>92.09</v>
      </c>
      <c r="DG7" s="25">
        <v>90.12</v>
      </c>
      <c r="DH7" s="25">
        <v>47.81</v>
      </c>
      <c r="DI7" s="25">
        <v>46.34</v>
      </c>
      <c r="DJ7" s="25">
        <v>47.09</v>
      </c>
      <c r="DK7" s="25">
        <v>48.47</v>
      </c>
      <c r="DL7" s="25">
        <v>50.04</v>
      </c>
      <c r="DM7" s="25">
        <v>49.66</v>
      </c>
      <c r="DN7" s="25">
        <v>50.41</v>
      </c>
      <c r="DO7" s="25">
        <v>51.13</v>
      </c>
      <c r="DP7" s="25">
        <v>51.62</v>
      </c>
      <c r="DQ7" s="25">
        <v>52.16</v>
      </c>
      <c r="DR7" s="25">
        <v>50.88</v>
      </c>
      <c r="DS7" s="25">
        <v>16.059999999999999</v>
      </c>
      <c r="DT7" s="25">
        <v>16.93</v>
      </c>
      <c r="DU7" s="25">
        <v>17.440000000000001</v>
      </c>
      <c r="DV7" s="25">
        <v>17.98</v>
      </c>
      <c r="DW7" s="25">
        <v>18.399999999999999</v>
      </c>
      <c r="DX7" s="25">
        <v>18.940000000000001</v>
      </c>
      <c r="DY7" s="25">
        <v>20.36</v>
      </c>
      <c r="DZ7" s="25">
        <v>22.41</v>
      </c>
      <c r="EA7" s="25">
        <v>23.68</v>
      </c>
      <c r="EB7" s="25">
        <v>25.76</v>
      </c>
      <c r="EC7" s="25">
        <v>22.3</v>
      </c>
      <c r="ED7" s="25">
        <v>0.28000000000000003</v>
      </c>
      <c r="EE7" s="25">
        <v>0.08</v>
      </c>
      <c r="EF7" s="25">
        <v>0.45</v>
      </c>
      <c r="EG7" s="25">
        <v>0.48</v>
      </c>
      <c r="EH7" s="25">
        <v>0.24</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2023-01-31T00:47:16Z</cp:lastPrinted>
  <dcterms:created xsi:type="dcterms:W3CDTF">2022-12-01T01:02:36Z</dcterms:created>
  <dcterms:modified xsi:type="dcterms:W3CDTF">2023-02-13T07:12:37Z</dcterms:modified>
  <cp:category/>
</cp:coreProperties>
</file>