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HSP-0304\Desktop\"/>
    </mc:Choice>
  </mc:AlternateContent>
  <xr:revisionPtr revIDLastSave="0" documentId="13_ncr:1_{1488761C-7C35-4E58-AF34-9D437A6B5450}" xr6:coauthVersionLast="45" xr6:coauthVersionMax="47" xr10:uidLastSave="{00000000-0000-0000-0000-000000000000}"/>
  <workbookProtection workbookAlgorithmName="SHA-512" workbookHashValue="btDHOBkZJMjIvGqb3hRRBYjxH4voQrrMKL+0VVXo9Wq8lWDl+Xyq2LcMSuZ6hOrXwsTJSmqM1x0x6WDM2ICdJw==" workbookSaltValue="prLCG4gwvt8+mpizDDEzy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GT80" i="4" s="1"/>
  <c r="EK7" i="5"/>
  <c r="EJ7" i="5"/>
  <c r="FH80" i="4" s="1"/>
  <c r="EI7" i="5"/>
  <c r="EH7" i="5"/>
  <c r="HM79" i="4" s="1"/>
  <c r="EG7" i="5"/>
  <c r="EF7" i="5"/>
  <c r="GA79" i="4" s="1"/>
  <c r="EE7" i="5"/>
  <c r="ED7" i="5"/>
  <c r="EO79" i="4" s="1"/>
  <c r="EB7" i="5"/>
  <c r="EA7" i="5"/>
  <c r="DZ7" i="5"/>
  <c r="DY7" i="5"/>
  <c r="DX7" i="5"/>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CB7" i="5"/>
  <c r="CA7" i="5"/>
  <c r="BY7" i="5"/>
  <c r="BX7" i="5"/>
  <c r="BW7" i="5"/>
  <c r="BV7" i="5"/>
  <c r="BU7" i="5"/>
  <c r="BT7" i="5"/>
  <c r="MN33" i="4" s="1"/>
  <c r="BS7" i="5"/>
  <c r="BR7" i="5"/>
  <c r="LJ33" i="4" s="1"/>
  <c r="BQ7" i="5"/>
  <c r="BP7" i="5"/>
  <c r="KF33" i="4" s="1"/>
  <c r="BN7" i="5"/>
  <c r="BM7" i="5"/>
  <c r="IK34" i="4" s="1"/>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JW10" i="4" s="1"/>
  <c r="AC6" i="5"/>
  <c r="AB6" i="5"/>
  <c r="LP8" i="4" s="1"/>
  <c r="AA6" i="5"/>
  <c r="Z6" i="5"/>
  <c r="ID8" i="4" s="1"/>
  <c r="Y6" i="5"/>
  <c r="X6" i="5"/>
  <c r="EG12" i="4" s="1"/>
  <c r="W6" i="5"/>
  <c r="CN12" i="4" s="1"/>
  <c r="V6" i="5"/>
  <c r="AU12" i="4" s="1"/>
  <c r="U6" i="5"/>
  <c r="T6" i="5"/>
  <c r="FZ10" i="4" s="1"/>
  <c r="S6" i="5"/>
  <c r="EG10" i="4" s="1"/>
  <c r="R6" i="5"/>
  <c r="Q6" i="5"/>
  <c r="P6" i="5"/>
  <c r="O6" i="5"/>
  <c r="N6" i="5"/>
  <c r="EG8" i="4" s="1"/>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FZ12" i="4"/>
  <c r="B12" i="4"/>
  <c r="ID10" i="4"/>
  <c r="CN10" i="4"/>
  <c r="AU10" i="4"/>
  <c r="B10" i="4"/>
  <c r="JW8" i="4"/>
  <c r="FZ8" i="4"/>
  <c r="CN8" i="4"/>
  <c r="B6" i="4"/>
  <c r="MH78" i="4" l="1"/>
  <c r="HM78" i="4"/>
  <c r="FL32" i="4"/>
  <c r="CS78" i="4"/>
  <c r="BX54" i="4"/>
  <c r="BX32" i="4"/>
  <c r="FL54" i="4"/>
  <c r="MN54" i="4"/>
  <c r="MN32" i="4"/>
  <c r="IZ54" i="4"/>
  <c r="IZ32" i="4"/>
  <c r="C11" i="5"/>
  <c r="D11" i="5"/>
  <c r="E11" i="5"/>
  <c r="B11" i="5"/>
  <c r="FH78" i="4" l="1"/>
  <c r="DS54" i="4"/>
  <c r="AN78" i="4"/>
  <c r="AE32" i="4"/>
  <c r="KU54" i="4"/>
  <c r="KU32" i="4"/>
  <c r="AE54" i="4"/>
  <c r="KC78" i="4"/>
  <c r="HG54" i="4"/>
  <c r="HG32" i="4"/>
  <c r="DS32" i="4"/>
  <c r="JJ78" i="4"/>
  <c r="GR54" i="4"/>
  <c r="GR32" i="4"/>
  <c r="U78" i="4"/>
  <c r="P54" i="4"/>
  <c r="P32" i="4"/>
  <c r="DD32" i="4"/>
  <c r="KF54" i="4"/>
  <c r="KF32" i="4"/>
  <c r="EO78" i="4"/>
  <c r="DD54" i="4"/>
  <c r="LY54" i="4"/>
  <c r="IK54" i="4"/>
  <c r="GT78" i="4"/>
  <c r="EW54" i="4"/>
  <c r="EW32" i="4"/>
  <c r="LY32" i="4"/>
  <c r="LO78" i="4"/>
  <c r="BZ78" i="4"/>
  <c r="BI54" i="4"/>
  <c r="BI32" i="4"/>
  <c r="IK32" i="4"/>
  <c r="BG78" i="4"/>
  <c r="AT54" i="4"/>
  <c r="KV78" i="4"/>
  <c r="HV54" i="4"/>
  <c r="HV32" i="4"/>
  <c r="AT32" i="4"/>
  <c r="GA78" i="4"/>
  <c r="EH54" i="4"/>
  <c r="EH32" i="4"/>
  <c r="LJ54" i="4"/>
  <c r="LJ32" i="4"/>
</calcChain>
</file>

<file path=xl/sharedStrings.xml><?xml version="1.0" encoding="utf-8"?>
<sst xmlns="http://schemas.openxmlformats.org/spreadsheetml/2006/main" count="324" uniqueCount="181">
  <si>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</si>
  <si>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</si>
  <si>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</si>
  <si>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</si>
  <si>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</si>
  <si>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</si>
  <si>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</si>
  <si>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</si>
  <si>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</si>
  <si>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</si>
  <si>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</si>
  <si>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</si>
  <si>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</si>
  <si>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</si>
  <si>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</si>
  <si>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</si>
  <si>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</si>
  <si>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</si>
  <si>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</si>
  <si>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</si>
  <si>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</si>
  <si>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</si>
  <si>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</si>
  <si>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</si>
  <si>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</si>
  <si>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</si>
  <si>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</si>
  <si>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</si>
  <si>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</si>
  <si>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</si>
  <si>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</si>
  <si>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</si>
  <si>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</si>
  <si>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</si>
  <si>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</si>
  <si>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</si>
  <si>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</si>
  <si>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</si>
  <si>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</si>
  <si>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</si>
  <si>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</si>
  <si>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</si>
  <si>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</si>
  <si>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</si>
  <si>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</si>
  <si>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</si>
  <si>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</si>
  <si>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</si>
  <si>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</si>
  <si>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</si>
  <si>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</si>
  <si>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</si>
  <si>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</si>
  <si>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</si>
  <si>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</si>
  <si>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</si>
  <si>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</si>
  <si>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</si>
  <si>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</si>
  <si>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</si>
  <si>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</si>
  <si>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</si>
  <si>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</si>
  <si>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</si>
  <si>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</si>
  <si>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</si>
  <si>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</si>
  <si>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</si>
  <si>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</si>
  <si>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</si>
  <si>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</si>
  <si>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</si>
  <si>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</si>
  <si>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</si>
  <si>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</si>
  <si>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</si>
  <si>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</si>
  <si>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</si>
  <si>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</si>
  <si>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</si>
  <si>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</si>
  <si>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</si>
  <si>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</si>
  <si>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</si>
  <si>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</si>
  <si>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</si>
  <si>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</si>
  <si>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</si>
  <si>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</si>
  <si>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</si>
  <si>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</si>
  <si>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</si>
  <si>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</si>
  <si>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</si>
  <si>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</si>
  <si>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</si>
  <si>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</si>
  <si>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</si>
  <si>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</si>
  <si>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</si>
  <si>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</si>
  <si>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</si>
  <si>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</si>
  <si>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</si>
  <si>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</si>
  <si>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</si>
  <si>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</si>
  <si>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</si>
  <si>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</si>
  <si>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</si>
  <si>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</si>
  <si>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</si>
  <si>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</si>
  <si>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</si>
  <si>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</si>
  <si>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</si>
  <si>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</si>
  <si>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</si>
  <si>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</si>
  <si>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</si>
  <si>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</si>
  <si>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</si>
  <si>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</si>
  <si>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</si>
  <si>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</si>
  <si>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</si>
  <si>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</si>
  <si>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</si>
  <si>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</si>
  <si>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</si>
  <si>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</si>
  <si>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</si>
  <si>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</si>
  <si>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</si>
  <si>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</si>
  <si>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</si>
  <si>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</si>
  <si>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</si>
  <si>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</si>
  <si>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</si>
  <si>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</si>
  <si>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</si>
  <si>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</si>
  <si>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</si>
  <si>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</si>
  <si>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</si>
  <si>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</si>
  <si>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</si>
  <si>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</si>
  <si>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</si>
  <si>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</si>
  <si>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</si>
  <si>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</si>
  <si>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</si>
  <si>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</si>
  <si>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</si>
  <si>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</si>
  <si>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</si>
  <si>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</si>
  <si>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</si>
  <si>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串本町</t>
  </si>
  <si>
    <t>くしもと町立病院</t>
  </si>
  <si>
    <t>条例全部</t>
  </si>
  <si>
    <t>病院事業</t>
  </si>
  <si>
    <t>一般病院</t>
  </si>
  <si>
    <t>100床以上～200床未満</t>
  </si>
  <si>
    <t>民間企業出身</t>
  </si>
  <si>
    <t>直営</t>
  </si>
  <si>
    <t>ド 透 訓 ガ</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</si>
  <si>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</si>
  <si>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</si>
  <si>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</si>
  <si>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</si>
  <si>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</si>
  <si>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</si>
  <si>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</si>
  <si>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</si>
  <si>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病院は、地域の中核病院、新宮二次保健医療圏における二次医療を行う病院、二次救急医療を行う病院としての役割を担っている。治療のみならず、健康増進、疾病予防、リハビリ、健康診断まで包括的な医療を提供している。基幹病院がある新宮市などから地理的に離れており、不採算の診療科も設置しているが、高度な医療が必要な患者様に対してはこれらの病院との連携により対応している。また、災害時には災害支援病院としての役割を担うこととなる。</t>
  </si>
  <si>
    <t>①有形固定資産減価償却率は、平成23年11月1日に新病院を開院したところであり、老朽化度は低い状況である。
②器械備品減価償却率については、新病院開院時に導入した医療機器の多くが耐用年数を経過してきていることから平均値を上回っており、今後計画的に更新することにより更新費用を平準化し、抑制していく必要がある。
③1床当たり有形固定資産は、平均値を下回っているが、今後も過剰な投資を行わないよう注視する必要がある。</t>
    <rPh sb="110" eb="112">
      <t>ウワマワ</t>
    </rPh>
    <phoneticPr fontId="5"/>
  </si>
  <si>
    <t>患者数は減少傾向にあるものの、診療単価が向上していること、材料費、経費等の削減に加え、新型コロナウイルス感染症対策に係る国県補助金が交付されたことから、経常損益、純損益ともに大きく改善し、新病院開院後初となる黒字決算となった。今後、平成23年度の新病院開院時に導入した医療機器が更新時期を順次迎えることから、計画的に更新すること、施設の修繕費用が増加傾向にあることから、予防保全を行うなど費用の抑制を図っていく必要がある。診療単価の向上による収益の向上と更なる経費の削減により経常黒字化を維持し、資金不足の解消を図ることが今後の目標である。</t>
    <rPh sb="6" eb="8">
      <t>ケイコウ</t>
    </rPh>
    <rPh sb="37" eb="39">
      <t>サクゲン</t>
    </rPh>
    <rPh sb="165" eb="167">
      <t>シセツ</t>
    </rPh>
    <rPh sb="168" eb="170">
      <t>シュウゼン</t>
    </rPh>
    <rPh sb="170" eb="172">
      <t>ヒヨウ</t>
    </rPh>
    <rPh sb="173" eb="175">
      <t>ゾウカ</t>
    </rPh>
    <rPh sb="175" eb="177">
      <t>ケイコウ</t>
    </rPh>
    <rPh sb="185" eb="187">
      <t>ヨボウ</t>
    </rPh>
    <rPh sb="187" eb="189">
      <t>ホゼン</t>
    </rPh>
    <rPh sb="190" eb="191">
      <t>オコナ</t>
    </rPh>
    <rPh sb="244" eb="246">
      <t>イジ</t>
    </rPh>
    <rPh sb="248" eb="250">
      <t>シキン</t>
    </rPh>
    <rPh sb="250" eb="252">
      <t>フソク</t>
    </rPh>
    <rPh sb="264" eb="266">
      <t>モクヒョウ</t>
    </rPh>
    <phoneticPr fontId="5"/>
  </si>
  <si>
    <t>①入院収益や国県補助金の増加等により経常収支比率は平均値を上回ったが、②医業収支比率は、新病院開院後に減価償却費及び委託料が高くなっていることに加え、診療単価が平均値より低いことなどから平均値を下回った。
③累積欠損金比率は、平成27年度に資本金の額の減少により累積欠損金の解消を行い、大きく減少した。
④病床利用率は、平均値を若干上回った。
⑤⑥患者1人1日当たり収益は、近年増加しているが平均値を下回っており、更なる単価の向上を図っていく必要がある。
⑦⑧入院収益の増等により平均値を下回った。</t>
    <rPh sb="1" eb="3">
      <t>ニュウイン</t>
    </rPh>
    <rPh sb="3" eb="5">
      <t>シュウエキ</t>
    </rPh>
    <rPh sb="6" eb="7">
      <t>クニ</t>
    </rPh>
    <rPh sb="7" eb="8">
      <t>ケン</t>
    </rPh>
    <rPh sb="8" eb="11">
      <t>ホジョキン</t>
    </rPh>
    <rPh sb="12" eb="14">
      <t>ゾウカ</t>
    </rPh>
    <rPh sb="14" eb="15">
      <t>トウ</t>
    </rPh>
    <rPh sb="25" eb="27">
      <t>ヘイキン</t>
    </rPh>
    <rPh sb="27" eb="28">
      <t>アタイ</t>
    </rPh>
    <rPh sb="29" eb="31">
      <t>ウワマワ</t>
    </rPh>
    <rPh sb="80" eb="83">
      <t>ヘイキンチ</t>
    </rPh>
    <rPh sb="164" eb="166">
      <t>ジャッカン</t>
    </rPh>
    <rPh sb="187" eb="189">
      <t>キンネン</t>
    </rPh>
    <rPh sb="189" eb="191">
      <t>ゾウカ</t>
    </rPh>
    <rPh sb="207" eb="208">
      <t>サラ</t>
    </rPh>
    <rPh sb="230" eb="232">
      <t>ニュウイン</t>
    </rPh>
    <rPh sb="232" eb="234">
      <t>シュウエキ</t>
    </rPh>
    <rPh sb="235" eb="236">
      <t>ゾウ</t>
    </rPh>
    <rPh sb="236" eb="237">
      <t>トウ</t>
    </rPh>
    <rPh sb="240" eb="243">
      <t>ヘイキンチ</t>
    </rPh>
    <rPh sb="244" eb="246">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</si>
</sst>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70.5</c:v>
                </c:pt>
                <c:pt idx="1">
                  <c:v>79</c:v>
                </c:pt>
                <c:pt idx="2">
                  <c:v>72</c:v>
                </c:pt>
                <c:pt idx="3">
                  <c:v>70.099999999999994</c:v>
                </c:pt>
                <c:pt idx="4">
                  <c:v>66.599999999999994</c:v>
                </c:pt>
              </c:numCache>
            </c:numRef>
          </c:val>
          <c:extLst>
            <c:ext xmlns:c16="http://schemas.microsoft.com/office/drawing/2014/chart" uri="{C3380CC4-5D6E-409C-BE32-E72D297353CC}">
              <c16:uniqueId val="{00000000-D75F-44F0-9833-72D76889634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D75F-44F0-9833-72D76889634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18.8</c:v>
                </c:pt>
                <c:pt idx="1">
                  <c:v>13.9</c:v>
                </c:pt>
                <c:pt idx="2">
                  <c:v>8.5</c:v>
                </c:pt>
                <c:pt idx="3">
                  <c:v>8.5</c:v>
                </c:pt>
                <c:pt idx="4">
                  <c:v>3.7</c:v>
                </c:pt>
              </c:numCache>
            </c:numRef>
          </c:val>
          <c:extLst>
            <c:ext xmlns:c16="http://schemas.microsoft.com/office/drawing/2014/chart" uri="{C3380CC4-5D6E-409C-BE32-E72D297353CC}">
              <c16:uniqueId val="{00000000-C7B1-4A8B-8431-804A499B94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C7B1-4A8B-8431-804A499B94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72.7</c:v>
                </c:pt>
                <c:pt idx="1">
                  <c:v>75.5</c:v>
                </c:pt>
                <c:pt idx="2">
                  <c:v>73.3</c:v>
                </c:pt>
                <c:pt idx="3">
                  <c:v>80.2</c:v>
                </c:pt>
                <c:pt idx="4">
                  <c:v>80.3</c:v>
                </c:pt>
              </c:numCache>
            </c:numRef>
          </c:val>
          <c:extLst>
            <c:ext xmlns:c16="http://schemas.microsoft.com/office/drawing/2014/chart" uri="{C3380CC4-5D6E-409C-BE32-E72D297353CC}">
              <c16:uniqueId val="{00000000-5BC9-4AB1-A6C9-2E1BA02A987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5BC9-4AB1-A6C9-2E1BA02A987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86.8</c:v>
                </c:pt>
                <c:pt idx="1">
                  <c:v>90</c:v>
                </c:pt>
                <c:pt idx="2">
                  <c:v>94</c:v>
                </c:pt>
                <c:pt idx="3">
                  <c:v>99.6</c:v>
                </c:pt>
                <c:pt idx="4">
                  <c:v>103.8</c:v>
                </c:pt>
              </c:numCache>
            </c:numRef>
          </c:val>
          <c:extLst>
            <c:ext xmlns:c16="http://schemas.microsoft.com/office/drawing/2014/chart" uri="{C3380CC4-5D6E-409C-BE32-E72D297353CC}">
              <c16:uniqueId val="{00000000-436A-453D-8983-20476BBDD07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436A-453D-8983-20476BBDD07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34.299999999999997</c:v>
                </c:pt>
                <c:pt idx="1">
                  <c:v>32.200000000000003</c:v>
                </c:pt>
                <c:pt idx="2">
                  <c:v>36.5</c:v>
                </c:pt>
                <c:pt idx="3">
                  <c:v>40</c:v>
                </c:pt>
                <c:pt idx="4">
                  <c:v>42.6</c:v>
                </c:pt>
              </c:numCache>
            </c:numRef>
          </c:val>
          <c:extLst>
            <c:ext xmlns:c16="http://schemas.microsoft.com/office/drawing/2014/chart" uri="{C3380CC4-5D6E-409C-BE32-E72D297353CC}">
              <c16:uniqueId val="{00000000-65FB-41E0-AA8F-699CD352BE2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65FB-41E0-AA8F-699CD352BE2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70.5</c:v>
                </c:pt>
                <c:pt idx="1">
                  <c:v>58.9</c:v>
                </c:pt>
                <c:pt idx="2">
                  <c:v>67.099999999999994</c:v>
                </c:pt>
                <c:pt idx="3">
                  <c:v>72.400000000000006</c:v>
                </c:pt>
                <c:pt idx="4">
                  <c:v>74.099999999999994</c:v>
                </c:pt>
              </c:numCache>
            </c:numRef>
          </c:val>
          <c:extLst>
            <c:ext xmlns:c16="http://schemas.microsoft.com/office/drawing/2014/chart" uri="{C3380CC4-5D6E-409C-BE32-E72D297353CC}">
              <c16:uniqueId val="{00000000-3E33-43E1-9835-65BBE641409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3E33-43E1-9835-65BBE641409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31104377</c:v>
                </c:pt>
                <c:pt idx="1">
                  <c:v>31033992</c:v>
                </c:pt>
                <c:pt idx="2">
                  <c:v>31060123</c:v>
                </c:pt>
                <c:pt idx="3">
                  <c:v>31079862</c:v>
                </c:pt>
                <c:pt idx="4">
                  <c:v>31418177</c:v>
                </c:pt>
              </c:numCache>
            </c:numRef>
          </c:val>
          <c:extLst>
            <c:ext xmlns:c16="http://schemas.microsoft.com/office/drawing/2014/chart" uri="{C3380CC4-5D6E-409C-BE32-E72D297353CC}">
              <c16:uniqueId val="{00000000-4DCF-4392-A617-00B92FFFE94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4DCF-4392-A617-00B92FFFE94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c:v>
                </c:pt>
                <c:pt idx="1">
                  <c:v>20</c:v>
                </c:pt>
                <c:pt idx="2">
                  <c:v>20.3</c:v>
                </c:pt>
                <c:pt idx="3">
                  <c:v>17.2</c:v>
                </c:pt>
                <c:pt idx="4">
                  <c:v>17.100000000000001</c:v>
                </c:pt>
              </c:numCache>
            </c:numRef>
          </c:val>
          <c:extLst>
            <c:ext xmlns:c16="http://schemas.microsoft.com/office/drawing/2014/chart" uri="{C3380CC4-5D6E-409C-BE32-E72D297353CC}">
              <c16:uniqueId val="{00000000-32EF-4D7C-A25B-0137F60A758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32EF-4D7C-A25B-0137F60A758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65.3</c:v>
                </c:pt>
                <c:pt idx="1">
                  <c:v>61.5</c:v>
                </c:pt>
                <c:pt idx="2">
                  <c:v>66.599999999999994</c:v>
                </c:pt>
                <c:pt idx="3">
                  <c:v>62.7</c:v>
                </c:pt>
                <c:pt idx="4">
                  <c:v>65.2</c:v>
                </c:pt>
              </c:numCache>
            </c:numRef>
          </c:val>
          <c:extLst>
            <c:ext xmlns:c16="http://schemas.microsoft.com/office/drawing/2014/chart" uri="{C3380CC4-5D6E-409C-BE32-E72D297353CC}">
              <c16:uniqueId val="{00000000-B2A3-4422-BD79-F7BE7B5DD7D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B2A3-4422-BD79-F7BE7B5DD7D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8290</c:v>
                </c:pt>
                <c:pt idx="1">
                  <c:v>7567</c:v>
                </c:pt>
                <c:pt idx="2">
                  <c:v>8105</c:v>
                </c:pt>
                <c:pt idx="3">
                  <c:v>8842</c:v>
                </c:pt>
                <c:pt idx="4">
                  <c:v>9133</c:v>
                </c:pt>
              </c:numCache>
            </c:numRef>
          </c:val>
          <c:extLst>
            <c:ext xmlns:c16="http://schemas.microsoft.com/office/drawing/2014/chart" uri="{C3380CC4-5D6E-409C-BE32-E72D297353CC}">
              <c16:uniqueId val="{00000000-6F79-4919-B632-4A6B57D8062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6F79-4919-B632-4A6B57D8062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26160</c:v>
                </c:pt>
                <c:pt idx="1">
                  <c:v>25987</c:v>
                </c:pt>
                <c:pt idx="2">
                  <c:v>25802</c:v>
                </c:pt>
                <c:pt idx="3">
                  <c:v>28958</c:v>
                </c:pt>
                <c:pt idx="4">
                  <c:v>30900</c:v>
                </c:pt>
              </c:numCache>
            </c:numRef>
          </c:val>
          <c:extLst>
            <c:ext xmlns:c16="http://schemas.microsoft.com/office/drawing/2014/chart" uri="{C3380CC4-5D6E-409C-BE32-E72D297353CC}">
              <c16:uniqueId val="{00000000-751F-4E78-88F5-4CA0E496F5D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751F-4E78-88F5-4CA0E496F5D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H37"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和歌山県串本町　くしもと町立病院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民間企業出身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90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40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130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15468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9917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75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32</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107</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86.8</v>
      </c>
      <c r="Q33" s="86"/>
      <c r="R33" s="86"/>
      <c r="S33" s="86"/>
      <c r="T33" s="86"/>
      <c r="U33" s="86"/>
      <c r="V33" s="86"/>
      <c r="W33" s="86"/>
      <c r="X33" s="86"/>
      <c r="Y33" s="86"/>
      <c r="Z33" s="86"/>
      <c r="AA33" s="86"/>
      <c r="AB33" s="86"/>
      <c r="AC33" s="86"/>
      <c r="AD33" s="87"/>
      <c r="AE33" s="85">
        <f>データ!AJ7</f>
        <v>90</v>
      </c>
      <c r="AF33" s="86"/>
      <c r="AG33" s="86"/>
      <c r="AH33" s="86"/>
      <c r="AI33" s="86"/>
      <c r="AJ33" s="86"/>
      <c r="AK33" s="86"/>
      <c r="AL33" s="86"/>
      <c r="AM33" s="86"/>
      <c r="AN33" s="86"/>
      <c r="AO33" s="86"/>
      <c r="AP33" s="86"/>
      <c r="AQ33" s="86"/>
      <c r="AR33" s="86"/>
      <c r="AS33" s="87"/>
      <c r="AT33" s="85">
        <f>データ!AK7</f>
        <v>94</v>
      </c>
      <c r="AU33" s="86"/>
      <c r="AV33" s="86"/>
      <c r="AW33" s="86"/>
      <c r="AX33" s="86"/>
      <c r="AY33" s="86"/>
      <c r="AZ33" s="86"/>
      <c r="BA33" s="86"/>
      <c r="BB33" s="86"/>
      <c r="BC33" s="86"/>
      <c r="BD33" s="86"/>
      <c r="BE33" s="86"/>
      <c r="BF33" s="86"/>
      <c r="BG33" s="86"/>
      <c r="BH33" s="87"/>
      <c r="BI33" s="85">
        <f>データ!AL7</f>
        <v>99.6</v>
      </c>
      <c r="BJ33" s="86"/>
      <c r="BK33" s="86"/>
      <c r="BL33" s="86"/>
      <c r="BM33" s="86"/>
      <c r="BN33" s="86"/>
      <c r="BO33" s="86"/>
      <c r="BP33" s="86"/>
      <c r="BQ33" s="86"/>
      <c r="BR33" s="86"/>
      <c r="BS33" s="86"/>
      <c r="BT33" s="86"/>
      <c r="BU33" s="86"/>
      <c r="BV33" s="86"/>
      <c r="BW33" s="87"/>
      <c r="BX33" s="85">
        <f>データ!AM7</f>
        <v>103.8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72.7</v>
      </c>
      <c r="DE33" s="86"/>
      <c r="DF33" s="86"/>
      <c r="DG33" s="86"/>
      <c r="DH33" s="86"/>
      <c r="DI33" s="86"/>
      <c r="DJ33" s="86"/>
      <c r="DK33" s="86"/>
      <c r="DL33" s="86"/>
      <c r="DM33" s="86"/>
      <c r="DN33" s="86"/>
      <c r="DO33" s="86"/>
      <c r="DP33" s="86"/>
      <c r="DQ33" s="86"/>
      <c r="DR33" s="87"/>
      <c r="DS33" s="85">
        <f>データ!AU7</f>
        <v>75.5</v>
      </c>
      <c r="DT33" s="86"/>
      <c r="DU33" s="86"/>
      <c r="DV33" s="86"/>
      <c r="DW33" s="86"/>
      <c r="DX33" s="86"/>
      <c r="DY33" s="86"/>
      <c r="DZ33" s="86"/>
      <c r="EA33" s="86"/>
      <c r="EB33" s="86"/>
      <c r="EC33" s="86"/>
      <c r="ED33" s="86"/>
      <c r="EE33" s="86"/>
      <c r="EF33" s="86"/>
      <c r="EG33" s="87"/>
      <c r="EH33" s="85">
        <f>データ!AV7</f>
        <v>73.3</v>
      </c>
      <c r="EI33" s="86"/>
      <c r="EJ33" s="86"/>
      <c r="EK33" s="86"/>
      <c r="EL33" s="86"/>
      <c r="EM33" s="86"/>
      <c r="EN33" s="86"/>
      <c r="EO33" s="86"/>
      <c r="EP33" s="86"/>
      <c r="EQ33" s="86"/>
      <c r="ER33" s="86"/>
      <c r="ES33" s="86"/>
      <c r="ET33" s="86"/>
      <c r="EU33" s="86"/>
      <c r="EV33" s="87"/>
      <c r="EW33" s="85">
        <f>データ!AW7</f>
        <v>80.2</v>
      </c>
      <c r="EX33" s="86"/>
      <c r="EY33" s="86"/>
      <c r="EZ33" s="86"/>
      <c r="FA33" s="86"/>
      <c r="FB33" s="86"/>
      <c r="FC33" s="86"/>
      <c r="FD33" s="86"/>
      <c r="FE33" s="86"/>
      <c r="FF33" s="86"/>
      <c r="FG33" s="86"/>
      <c r="FH33" s="86"/>
      <c r="FI33" s="86"/>
      <c r="FJ33" s="86"/>
      <c r="FK33" s="87"/>
      <c r="FL33" s="85">
        <f>データ!AX7</f>
        <v>80.3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18.8</v>
      </c>
      <c r="GS33" s="86"/>
      <c r="GT33" s="86"/>
      <c r="GU33" s="86"/>
      <c r="GV33" s="86"/>
      <c r="GW33" s="86"/>
      <c r="GX33" s="86"/>
      <c r="GY33" s="86"/>
      <c r="GZ33" s="86"/>
      <c r="HA33" s="86"/>
      <c r="HB33" s="86"/>
      <c r="HC33" s="86"/>
      <c r="HD33" s="86"/>
      <c r="HE33" s="86"/>
      <c r="HF33" s="87"/>
      <c r="HG33" s="85">
        <f>データ!BF7</f>
        <v>13.9</v>
      </c>
      <c r="HH33" s="86"/>
      <c r="HI33" s="86"/>
      <c r="HJ33" s="86"/>
      <c r="HK33" s="86"/>
      <c r="HL33" s="86"/>
      <c r="HM33" s="86"/>
      <c r="HN33" s="86"/>
      <c r="HO33" s="86"/>
      <c r="HP33" s="86"/>
      <c r="HQ33" s="86"/>
      <c r="HR33" s="86"/>
      <c r="HS33" s="86"/>
      <c r="HT33" s="86"/>
      <c r="HU33" s="87"/>
      <c r="HV33" s="85">
        <f>データ!BG7</f>
        <v>8.5</v>
      </c>
      <c r="HW33" s="86"/>
      <c r="HX33" s="86"/>
      <c r="HY33" s="86"/>
      <c r="HZ33" s="86"/>
      <c r="IA33" s="86"/>
      <c r="IB33" s="86"/>
      <c r="IC33" s="86"/>
      <c r="ID33" s="86"/>
      <c r="IE33" s="86"/>
      <c r="IF33" s="86"/>
      <c r="IG33" s="86"/>
      <c r="IH33" s="86"/>
      <c r="II33" s="86"/>
      <c r="IJ33" s="87"/>
      <c r="IK33" s="85">
        <f>データ!BH7</f>
        <v>8.5</v>
      </c>
      <c r="IL33" s="86"/>
      <c r="IM33" s="86"/>
      <c r="IN33" s="86"/>
      <c r="IO33" s="86"/>
      <c r="IP33" s="86"/>
      <c r="IQ33" s="86"/>
      <c r="IR33" s="86"/>
      <c r="IS33" s="86"/>
      <c r="IT33" s="86"/>
      <c r="IU33" s="86"/>
      <c r="IV33" s="86"/>
      <c r="IW33" s="86"/>
      <c r="IX33" s="86"/>
      <c r="IY33" s="87"/>
      <c r="IZ33" s="85">
        <f>データ!BI7</f>
        <v>3.7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70.5</v>
      </c>
      <c r="KG33" s="86"/>
      <c r="KH33" s="86"/>
      <c r="KI33" s="86"/>
      <c r="KJ33" s="86"/>
      <c r="KK33" s="86"/>
      <c r="KL33" s="86"/>
      <c r="KM33" s="86"/>
      <c r="KN33" s="86"/>
      <c r="KO33" s="86"/>
      <c r="KP33" s="86"/>
      <c r="KQ33" s="86"/>
      <c r="KR33" s="86"/>
      <c r="KS33" s="86"/>
      <c r="KT33" s="87"/>
      <c r="KU33" s="85">
        <f>データ!BQ7</f>
        <v>79</v>
      </c>
      <c r="KV33" s="86"/>
      <c r="KW33" s="86"/>
      <c r="KX33" s="86"/>
      <c r="KY33" s="86"/>
      <c r="KZ33" s="86"/>
      <c r="LA33" s="86"/>
      <c r="LB33" s="86"/>
      <c r="LC33" s="86"/>
      <c r="LD33" s="86"/>
      <c r="LE33" s="86"/>
      <c r="LF33" s="86"/>
      <c r="LG33" s="86"/>
      <c r="LH33" s="86"/>
      <c r="LI33" s="87"/>
      <c r="LJ33" s="85">
        <f>データ!BR7</f>
        <v>72</v>
      </c>
      <c r="LK33" s="86"/>
      <c r="LL33" s="86"/>
      <c r="LM33" s="86"/>
      <c r="LN33" s="86"/>
      <c r="LO33" s="86"/>
      <c r="LP33" s="86"/>
      <c r="LQ33" s="86"/>
      <c r="LR33" s="86"/>
      <c r="LS33" s="86"/>
      <c r="LT33" s="86"/>
      <c r="LU33" s="86"/>
      <c r="LV33" s="86"/>
      <c r="LW33" s="86"/>
      <c r="LX33" s="87"/>
      <c r="LY33" s="85">
        <f>データ!BS7</f>
        <v>70.099999999999994</v>
      </c>
      <c r="LZ33" s="86"/>
      <c r="MA33" s="86"/>
      <c r="MB33" s="86"/>
      <c r="MC33" s="86"/>
      <c r="MD33" s="86"/>
      <c r="ME33" s="86"/>
      <c r="MF33" s="86"/>
      <c r="MG33" s="86"/>
      <c r="MH33" s="86"/>
      <c r="MI33" s="86"/>
      <c r="MJ33" s="86"/>
      <c r="MK33" s="86"/>
      <c r="ML33" s="86"/>
      <c r="MM33" s="87"/>
      <c r="MN33" s="85">
        <f>データ!BT7</f>
        <v>66.599999999999994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26160</v>
      </c>
      <c r="Q55" s="104"/>
      <c r="R55" s="104"/>
      <c r="S55" s="104"/>
      <c r="T55" s="104"/>
      <c r="U55" s="104"/>
      <c r="V55" s="104"/>
      <c r="W55" s="104"/>
      <c r="X55" s="104"/>
      <c r="Y55" s="104"/>
      <c r="Z55" s="104"/>
      <c r="AA55" s="104"/>
      <c r="AB55" s="104"/>
      <c r="AC55" s="104"/>
      <c r="AD55" s="105"/>
      <c r="AE55" s="103">
        <f>データ!CB7</f>
        <v>25987</v>
      </c>
      <c r="AF55" s="104"/>
      <c r="AG55" s="104"/>
      <c r="AH55" s="104"/>
      <c r="AI55" s="104"/>
      <c r="AJ55" s="104"/>
      <c r="AK55" s="104"/>
      <c r="AL55" s="104"/>
      <c r="AM55" s="104"/>
      <c r="AN55" s="104"/>
      <c r="AO55" s="104"/>
      <c r="AP55" s="104"/>
      <c r="AQ55" s="104"/>
      <c r="AR55" s="104"/>
      <c r="AS55" s="105"/>
      <c r="AT55" s="103">
        <f>データ!CC7</f>
        <v>25802</v>
      </c>
      <c r="AU55" s="104"/>
      <c r="AV55" s="104"/>
      <c r="AW55" s="104"/>
      <c r="AX55" s="104"/>
      <c r="AY55" s="104"/>
      <c r="AZ55" s="104"/>
      <c r="BA55" s="104"/>
      <c r="BB55" s="104"/>
      <c r="BC55" s="104"/>
      <c r="BD55" s="104"/>
      <c r="BE55" s="104"/>
      <c r="BF55" s="104"/>
      <c r="BG55" s="104"/>
      <c r="BH55" s="105"/>
      <c r="BI55" s="103">
        <f>データ!CD7</f>
        <v>28958</v>
      </c>
      <c r="BJ55" s="104"/>
      <c r="BK55" s="104"/>
      <c r="BL55" s="104"/>
      <c r="BM55" s="104"/>
      <c r="BN55" s="104"/>
      <c r="BO55" s="104"/>
      <c r="BP55" s="104"/>
      <c r="BQ55" s="104"/>
      <c r="BR55" s="104"/>
      <c r="BS55" s="104"/>
      <c r="BT55" s="104"/>
      <c r="BU55" s="104"/>
      <c r="BV55" s="104"/>
      <c r="BW55" s="105"/>
      <c r="BX55" s="103">
        <f>データ!CE7</f>
        <v>30900</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8290</v>
      </c>
      <c r="DE55" s="104"/>
      <c r="DF55" s="104"/>
      <c r="DG55" s="104"/>
      <c r="DH55" s="104"/>
      <c r="DI55" s="104"/>
      <c r="DJ55" s="104"/>
      <c r="DK55" s="104"/>
      <c r="DL55" s="104"/>
      <c r="DM55" s="104"/>
      <c r="DN55" s="104"/>
      <c r="DO55" s="104"/>
      <c r="DP55" s="104"/>
      <c r="DQ55" s="104"/>
      <c r="DR55" s="105"/>
      <c r="DS55" s="103">
        <f>データ!CM7</f>
        <v>7567</v>
      </c>
      <c r="DT55" s="104"/>
      <c r="DU55" s="104"/>
      <c r="DV55" s="104"/>
      <c r="DW55" s="104"/>
      <c r="DX55" s="104"/>
      <c r="DY55" s="104"/>
      <c r="DZ55" s="104"/>
      <c r="EA55" s="104"/>
      <c r="EB55" s="104"/>
      <c r="EC55" s="104"/>
      <c r="ED55" s="104"/>
      <c r="EE55" s="104"/>
      <c r="EF55" s="104"/>
      <c r="EG55" s="105"/>
      <c r="EH55" s="103">
        <f>データ!CN7</f>
        <v>8105</v>
      </c>
      <c r="EI55" s="104"/>
      <c r="EJ55" s="104"/>
      <c r="EK55" s="104"/>
      <c r="EL55" s="104"/>
      <c r="EM55" s="104"/>
      <c r="EN55" s="104"/>
      <c r="EO55" s="104"/>
      <c r="EP55" s="104"/>
      <c r="EQ55" s="104"/>
      <c r="ER55" s="104"/>
      <c r="ES55" s="104"/>
      <c r="ET55" s="104"/>
      <c r="EU55" s="104"/>
      <c r="EV55" s="105"/>
      <c r="EW55" s="103">
        <f>データ!CO7</f>
        <v>8842</v>
      </c>
      <c r="EX55" s="104"/>
      <c r="EY55" s="104"/>
      <c r="EZ55" s="104"/>
      <c r="FA55" s="104"/>
      <c r="FB55" s="104"/>
      <c r="FC55" s="104"/>
      <c r="FD55" s="104"/>
      <c r="FE55" s="104"/>
      <c r="FF55" s="104"/>
      <c r="FG55" s="104"/>
      <c r="FH55" s="104"/>
      <c r="FI55" s="104"/>
      <c r="FJ55" s="104"/>
      <c r="FK55" s="105"/>
      <c r="FL55" s="103">
        <f>データ!CP7</f>
        <v>9133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65.3</v>
      </c>
      <c r="GS55" s="86"/>
      <c r="GT55" s="86"/>
      <c r="GU55" s="86"/>
      <c r="GV55" s="86"/>
      <c r="GW55" s="86"/>
      <c r="GX55" s="86"/>
      <c r="GY55" s="86"/>
      <c r="GZ55" s="86"/>
      <c r="HA55" s="86"/>
      <c r="HB55" s="86"/>
      <c r="HC55" s="86"/>
      <c r="HD55" s="86"/>
      <c r="HE55" s="86"/>
      <c r="HF55" s="87"/>
      <c r="HG55" s="85">
        <f>データ!CX7</f>
        <v>61.5</v>
      </c>
      <c r="HH55" s="86"/>
      <c r="HI55" s="86"/>
      <c r="HJ55" s="86"/>
      <c r="HK55" s="86"/>
      <c r="HL55" s="86"/>
      <c r="HM55" s="86"/>
      <c r="HN55" s="86"/>
      <c r="HO55" s="86"/>
      <c r="HP55" s="86"/>
      <c r="HQ55" s="86"/>
      <c r="HR55" s="86"/>
      <c r="HS55" s="86"/>
      <c r="HT55" s="86"/>
      <c r="HU55" s="87"/>
      <c r="HV55" s="85">
        <f>データ!CY7</f>
        <v>66.599999999999994</v>
      </c>
      <c r="HW55" s="86"/>
      <c r="HX55" s="86"/>
      <c r="HY55" s="86"/>
      <c r="HZ55" s="86"/>
      <c r="IA55" s="86"/>
      <c r="IB55" s="86"/>
      <c r="IC55" s="86"/>
      <c r="ID55" s="86"/>
      <c r="IE55" s="86"/>
      <c r="IF55" s="86"/>
      <c r="IG55" s="86"/>
      <c r="IH55" s="86"/>
      <c r="II55" s="86"/>
      <c r="IJ55" s="87"/>
      <c r="IK55" s="85">
        <f>データ!CZ7</f>
        <v>62.7</v>
      </c>
      <c r="IL55" s="86"/>
      <c r="IM55" s="86"/>
      <c r="IN55" s="86"/>
      <c r="IO55" s="86"/>
      <c r="IP55" s="86"/>
      <c r="IQ55" s="86"/>
      <c r="IR55" s="86"/>
      <c r="IS55" s="86"/>
      <c r="IT55" s="86"/>
      <c r="IU55" s="86"/>
      <c r="IV55" s="86"/>
      <c r="IW55" s="86"/>
      <c r="IX55" s="86"/>
      <c r="IY55" s="87"/>
      <c r="IZ55" s="85">
        <f>データ!DA7</f>
        <v>65.2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22</v>
      </c>
      <c r="KG55" s="86"/>
      <c r="KH55" s="86"/>
      <c r="KI55" s="86"/>
      <c r="KJ55" s="86"/>
      <c r="KK55" s="86"/>
      <c r="KL55" s="86"/>
      <c r="KM55" s="86"/>
      <c r="KN55" s="86"/>
      <c r="KO55" s="86"/>
      <c r="KP55" s="86"/>
      <c r="KQ55" s="86"/>
      <c r="KR55" s="86"/>
      <c r="KS55" s="86"/>
      <c r="KT55" s="87"/>
      <c r="KU55" s="85">
        <f>データ!DI7</f>
        <v>20</v>
      </c>
      <c r="KV55" s="86"/>
      <c r="KW55" s="86"/>
      <c r="KX55" s="86"/>
      <c r="KY55" s="86"/>
      <c r="KZ55" s="86"/>
      <c r="LA55" s="86"/>
      <c r="LB55" s="86"/>
      <c r="LC55" s="86"/>
      <c r="LD55" s="86"/>
      <c r="LE55" s="86"/>
      <c r="LF55" s="86"/>
      <c r="LG55" s="86"/>
      <c r="LH55" s="86"/>
      <c r="LI55" s="87"/>
      <c r="LJ55" s="85">
        <f>データ!DJ7</f>
        <v>20.3</v>
      </c>
      <c r="LK55" s="86"/>
      <c r="LL55" s="86"/>
      <c r="LM55" s="86"/>
      <c r="LN55" s="86"/>
      <c r="LO55" s="86"/>
      <c r="LP55" s="86"/>
      <c r="LQ55" s="86"/>
      <c r="LR55" s="86"/>
      <c r="LS55" s="86"/>
      <c r="LT55" s="86"/>
      <c r="LU55" s="86"/>
      <c r="LV55" s="86"/>
      <c r="LW55" s="86"/>
      <c r="LX55" s="87"/>
      <c r="LY55" s="85">
        <f>データ!DK7</f>
        <v>17.2</v>
      </c>
      <c r="LZ55" s="86"/>
      <c r="MA55" s="86"/>
      <c r="MB55" s="86"/>
      <c r="MC55" s="86"/>
      <c r="MD55" s="86"/>
      <c r="ME55" s="86"/>
      <c r="MF55" s="86"/>
      <c r="MG55" s="86"/>
      <c r="MH55" s="86"/>
      <c r="MI55" s="86"/>
      <c r="MJ55" s="86"/>
      <c r="MK55" s="86"/>
      <c r="ML55" s="86"/>
      <c r="MM55" s="87"/>
      <c r="MN55" s="85">
        <f>データ!DL7</f>
        <v>17.100000000000001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34.299999999999997</v>
      </c>
      <c r="V79" s="80"/>
      <c r="W79" s="80"/>
      <c r="X79" s="80"/>
      <c r="Y79" s="80"/>
      <c r="Z79" s="80"/>
      <c r="AA79" s="80"/>
      <c r="AB79" s="80"/>
      <c r="AC79" s="80"/>
      <c r="AD79" s="80"/>
      <c r="AE79" s="80"/>
      <c r="AF79" s="80"/>
      <c r="AG79" s="80"/>
      <c r="AH79" s="80"/>
      <c r="AI79" s="80"/>
      <c r="AJ79" s="80"/>
      <c r="AK79" s="80"/>
      <c r="AL79" s="80"/>
      <c r="AM79" s="80"/>
      <c r="AN79" s="80">
        <f>データ!DT7</f>
        <v>32.200000000000003</v>
      </c>
      <c r="AO79" s="80"/>
      <c r="AP79" s="80"/>
      <c r="AQ79" s="80"/>
      <c r="AR79" s="80"/>
      <c r="AS79" s="80"/>
      <c r="AT79" s="80"/>
      <c r="AU79" s="80"/>
      <c r="AV79" s="80"/>
      <c r="AW79" s="80"/>
      <c r="AX79" s="80"/>
      <c r="AY79" s="80"/>
      <c r="AZ79" s="80"/>
      <c r="BA79" s="80"/>
      <c r="BB79" s="80"/>
      <c r="BC79" s="80"/>
      <c r="BD79" s="80"/>
      <c r="BE79" s="80"/>
      <c r="BF79" s="80"/>
      <c r="BG79" s="80">
        <f>データ!DU7</f>
        <v>36.5</v>
      </c>
      <c r="BH79" s="80"/>
      <c r="BI79" s="80"/>
      <c r="BJ79" s="80"/>
      <c r="BK79" s="80"/>
      <c r="BL79" s="80"/>
      <c r="BM79" s="80"/>
      <c r="BN79" s="80"/>
      <c r="BO79" s="80"/>
      <c r="BP79" s="80"/>
      <c r="BQ79" s="80"/>
      <c r="BR79" s="80"/>
      <c r="BS79" s="80"/>
      <c r="BT79" s="80"/>
      <c r="BU79" s="80"/>
      <c r="BV79" s="80"/>
      <c r="BW79" s="80"/>
      <c r="BX79" s="80"/>
      <c r="BY79" s="80"/>
      <c r="BZ79" s="80">
        <f>データ!DV7</f>
        <v>40</v>
      </c>
      <c r="CA79" s="80"/>
      <c r="CB79" s="80"/>
      <c r="CC79" s="80"/>
      <c r="CD79" s="80"/>
      <c r="CE79" s="80"/>
      <c r="CF79" s="80"/>
      <c r="CG79" s="80"/>
      <c r="CH79" s="80"/>
      <c r="CI79" s="80"/>
      <c r="CJ79" s="80"/>
      <c r="CK79" s="80"/>
      <c r="CL79" s="80"/>
      <c r="CM79" s="80"/>
      <c r="CN79" s="80"/>
      <c r="CO79" s="80"/>
      <c r="CP79" s="80"/>
      <c r="CQ79" s="80"/>
      <c r="CR79" s="80"/>
      <c r="CS79" s="80">
        <f>データ!DW7</f>
        <v>42.6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70.5</v>
      </c>
      <c r="EP79" s="80"/>
      <c r="EQ79" s="80"/>
      <c r="ER79" s="80"/>
      <c r="ES79" s="80"/>
      <c r="ET79" s="80"/>
      <c r="EU79" s="80"/>
      <c r="EV79" s="80"/>
      <c r="EW79" s="80"/>
      <c r="EX79" s="80"/>
      <c r="EY79" s="80"/>
      <c r="EZ79" s="80"/>
      <c r="FA79" s="80"/>
      <c r="FB79" s="80"/>
      <c r="FC79" s="80"/>
      <c r="FD79" s="80"/>
      <c r="FE79" s="80"/>
      <c r="FF79" s="80"/>
      <c r="FG79" s="80"/>
      <c r="FH79" s="80">
        <f>データ!EE7</f>
        <v>58.9</v>
      </c>
      <c r="FI79" s="80"/>
      <c r="FJ79" s="80"/>
      <c r="FK79" s="80"/>
      <c r="FL79" s="80"/>
      <c r="FM79" s="80"/>
      <c r="FN79" s="80"/>
      <c r="FO79" s="80"/>
      <c r="FP79" s="80"/>
      <c r="FQ79" s="80"/>
      <c r="FR79" s="80"/>
      <c r="FS79" s="80"/>
      <c r="FT79" s="80"/>
      <c r="FU79" s="80"/>
      <c r="FV79" s="80"/>
      <c r="FW79" s="80"/>
      <c r="FX79" s="80"/>
      <c r="FY79" s="80"/>
      <c r="FZ79" s="80"/>
      <c r="GA79" s="80">
        <f>データ!EF7</f>
        <v>67.099999999999994</v>
      </c>
      <c r="GB79" s="80"/>
      <c r="GC79" s="80"/>
      <c r="GD79" s="80"/>
      <c r="GE79" s="80"/>
      <c r="GF79" s="80"/>
      <c r="GG79" s="80"/>
      <c r="GH79" s="80"/>
      <c r="GI79" s="80"/>
      <c r="GJ79" s="80"/>
      <c r="GK79" s="80"/>
      <c r="GL79" s="80"/>
      <c r="GM79" s="80"/>
      <c r="GN79" s="80"/>
      <c r="GO79" s="80"/>
      <c r="GP79" s="80"/>
      <c r="GQ79" s="80"/>
      <c r="GR79" s="80"/>
      <c r="GS79" s="80"/>
      <c r="GT79" s="80">
        <f>データ!EG7</f>
        <v>72.400000000000006</v>
      </c>
      <c r="GU79" s="80"/>
      <c r="GV79" s="80"/>
      <c r="GW79" s="80"/>
      <c r="GX79" s="80"/>
      <c r="GY79" s="80"/>
      <c r="GZ79" s="80"/>
      <c r="HA79" s="80"/>
      <c r="HB79" s="80"/>
      <c r="HC79" s="80"/>
      <c r="HD79" s="80"/>
      <c r="HE79" s="80"/>
      <c r="HF79" s="80"/>
      <c r="HG79" s="80"/>
      <c r="HH79" s="80"/>
      <c r="HI79" s="80"/>
      <c r="HJ79" s="80"/>
      <c r="HK79" s="80"/>
      <c r="HL79" s="80"/>
      <c r="HM79" s="80">
        <f>データ!EH7</f>
        <v>74.099999999999994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31104377</v>
      </c>
      <c r="JK79" s="79"/>
      <c r="JL79" s="79"/>
      <c r="JM79" s="79"/>
      <c r="JN79" s="79"/>
      <c r="JO79" s="79"/>
      <c r="JP79" s="79"/>
      <c r="JQ79" s="79"/>
      <c r="JR79" s="79"/>
      <c r="JS79" s="79"/>
      <c r="JT79" s="79"/>
      <c r="JU79" s="79"/>
      <c r="JV79" s="79"/>
      <c r="JW79" s="79"/>
      <c r="JX79" s="79"/>
      <c r="JY79" s="79"/>
      <c r="JZ79" s="79"/>
      <c r="KA79" s="79"/>
      <c r="KB79" s="79"/>
      <c r="KC79" s="79">
        <f>データ!EP7</f>
        <v>31033992</v>
      </c>
      <c r="KD79" s="79"/>
      <c r="KE79" s="79"/>
      <c r="KF79" s="79"/>
      <c r="KG79" s="79"/>
      <c r="KH79" s="79"/>
      <c r="KI79" s="79"/>
      <c r="KJ79" s="79"/>
      <c r="KK79" s="79"/>
      <c r="KL79" s="79"/>
      <c r="KM79" s="79"/>
      <c r="KN79" s="79"/>
      <c r="KO79" s="79"/>
      <c r="KP79" s="79"/>
      <c r="KQ79" s="79"/>
      <c r="KR79" s="79"/>
      <c r="KS79" s="79"/>
      <c r="KT79" s="79"/>
      <c r="KU79" s="79"/>
      <c r="KV79" s="79">
        <f>データ!EQ7</f>
        <v>31060123</v>
      </c>
      <c r="KW79" s="79"/>
      <c r="KX79" s="79"/>
      <c r="KY79" s="79"/>
      <c r="KZ79" s="79"/>
      <c r="LA79" s="79"/>
      <c r="LB79" s="79"/>
      <c r="LC79" s="79"/>
      <c r="LD79" s="79"/>
      <c r="LE79" s="79"/>
      <c r="LF79" s="79"/>
      <c r="LG79" s="79"/>
      <c r="LH79" s="79"/>
      <c r="LI79" s="79"/>
      <c r="LJ79" s="79"/>
      <c r="LK79" s="79"/>
      <c r="LL79" s="79"/>
      <c r="LM79" s="79"/>
      <c r="LN79" s="79"/>
      <c r="LO79" s="79">
        <f>データ!ER7</f>
        <v>31079862</v>
      </c>
      <c r="LP79" s="79"/>
      <c r="LQ79" s="79"/>
      <c r="LR79" s="79"/>
      <c r="LS79" s="79"/>
      <c r="LT79" s="79"/>
      <c r="LU79" s="79"/>
      <c r="LV79" s="79"/>
      <c r="LW79" s="79"/>
      <c r="LX79" s="79"/>
      <c r="LY79" s="79"/>
      <c r="LZ79" s="79"/>
      <c r="MA79" s="79"/>
      <c r="MB79" s="79"/>
      <c r="MC79" s="79"/>
      <c r="MD79" s="79"/>
      <c r="ME79" s="79"/>
      <c r="MF79" s="79"/>
      <c r="MG79" s="79"/>
      <c r="MH79" s="79">
        <f>データ!ES7</f>
        <v>31418177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XFiTcpi3ZQKLpYTCoOfR2IVuvypjMAFN8IKC0oWx3077dcA9Wk0r3H+yyklL+bKE8xH9b1UJo5hS2bR/zxkkg==" saltValue="j9Gntm98mz5nJwazLbsdY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153</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153</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154</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155</v>
      </c>
      <c r="EI5" s="62" t="s">
        <v>147</v>
      </c>
      <c r="EJ5" s="62" t="s">
        <v>148</v>
      </c>
      <c r="EK5" s="62" t="s">
        <v>149</v>
      </c>
      <c r="EL5" s="62" t="s">
        <v>150</v>
      </c>
      <c r="EM5" s="62" t="s">
        <v>151</v>
      </c>
      <c r="EN5" s="62" t="s">
        <v>156</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157</v>
      </c>
      <c r="B6" s="63">
        <f>B8</f>
        <v>2020</v>
      </c>
      <c r="C6" s="63">
        <f t="shared" ref="C6:M6" si="2">C8</f>
        <v>304280</v>
      </c>
      <c r="D6" s="63">
        <f t="shared" si="2"/>
        <v>46</v>
      </c>
      <c r="E6" s="63">
        <f t="shared" si="2"/>
        <v>6</v>
      </c>
      <c r="F6" s="63">
        <f t="shared" si="2"/>
        <v>0</v>
      </c>
      <c r="G6" s="63">
        <f t="shared" si="2"/>
        <v>3</v>
      </c>
      <c r="H6" s="158" t="str">
        <f>IF(H8&lt;&gt;I8,H8,"")&amp;IF(I8&lt;&gt;J8,I8,"")&amp;"　"&amp;J8</f>
        <v>和歌山県串本町　くしもと町立病院</v>
      </c>
      <c r="I6" s="159"/>
      <c r="J6" s="160"/>
      <c r="K6" s="63" t="str">
        <f t="shared" si="2"/>
        <v>条例全部</v>
      </c>
      <c r="L6" s="63" t="str">
        <f t="shared" si="2"/>
        <v>病院事業</v>
      </c>
      <c r="M6" s="63" t="str">
        <f t="shared" si="2"/>
        <v>一般病院</v>
      </c>
      <c r="N6" s="63" t="str">
        <f>N8</f>
        <v>100床以上～200床未満</v>
      </c>
      <c r="O6" s="63" t="str">
        <f>O8</f>
        <v>民間企業出身</v>
      </c>
      <c r="P6" s="63" t="str">
        <f>P8</f>
        <v>直営</v>
      </c>
      <c r="Q6" s="64">
        <f t="shared" ref="Q6:AH6" si="3">Q8</f>
        <v>10</v>
      </c>
      <c r="R6" s="63" t="str">
        <f t="shared" si="3"/>
        <v>-</v>
      </c>
      <c r="S6" s="63" t="str">
        <f t="shared" si="3"/>
        <v>ド 透 訓 ガ</v>
      </c>
      <c r="T6" s="63" t="str">
        <f t="shared" si="3"/>
        <v>救</v>
      </c>
      <c r="U6" s="64">
        <f>U8</f>
        <v>15468</v>
      </c>
      <c r="V6" s="64">
        <f>V8</f>
        <v>9917</v>
      </c>
      <c r="W6" s="63" t="str">
        <f>W8</f>
        <v>第２種該当</v>
      </c>
      <c r="X6" s="63" t="str">
        <f t="shared" ref="X6" si="4">X8</f>
        <v>-</v>
      </c>
      <c r="Y6" s="63" t="str">
        <f t="shared" si="3"/>
        <v>１０：１</v>
      </c>
      <c r="Z6" s="64">
        <f t="shared" si="3"/>
        <v>90</v>
      </c>
      <c r="AA6" s="64">
        <f t="shared" si="3"/>
        <v>40</v>
      </c>
      <c r="AB6" s="64" t="str">
        <f t="shared" si="3"/>
        <v>-</v>
      </c>
      <c r="AC6" s="64" t="str">
        <f t="shared" si="3"/>
        <v>-</v>
      </c>
      <c r="AD6" s="64" t="str">
        <f t="shared" si="3"/>
        <v>-</v>
      </c>
      <c r="AE6" s="64">
        <f t="shared" si="3"/>
        <v>130</v>
      </c>
      <c r="AF6" s="64">
        <f t="shared" si="3"/>
        <v>75</v>
      </c>
      <c r="AG6" s="64">
        <f t="shared" si="3"/>
        <v>32</v>
      </c>
      <c r="AH6" s="64">
        <f t="shared" si="3"/>
        <v>107</v>
      </c>
      <c r="AI6" s="65">
        <f>IF(AI8="-",NA(),AI8)</f>
        <v>86.8</v>
      </c>
      <c r="AJ6" s="65">
        <f t="shared" ref="AJ6:AR6" si="5">IF(AJ8="-",NA(),AJ8)</f>
        <v>90</v>
      </c>
      <c r="AK6" s="65">
        <f t="shared" si="5"/>
        <v>94</v>
      </c>
      <c r="AL6" s="65">
        <f t="shared" si="5"/>
        <v>99.6</v>
      </c>
      <c r="AM6" s="65">
        <f t="shared" si="5"/>
        <v>103.8</v>
      </c>
      <c r="AN6" s="65">
        <f t="shared" si="5"/>
        <v>96.7</v>
      </c>
      <c r="AO6" s="65">
        <f t="shared" si="5"/>
        <v>96.6</v>
      </c>
      <c r="AP6" s="65">
        <f t="shared" si="5"/>
        <v>97.2</v>
      </c>
      <c r="AQ6" s="65">
        <f t="shared" si="5"/>
        <v>96.9</v>
      </c>
      <c r="AR6" s="65">
        <f t="shared" si="5"/>
        <v>100.6</v>
      </c>
      <c r="AS6" s="65" t="str">
        <f>IF(AS8="-","【-】","【"&amp;SUBSTITUTE(TEXT(AS8,"#,##0.0"),"-","△")&amp;"】")</f>
        <v>【102.5】</v>
      </c>
      <c r="AT6" s="65">
        <f>IF(AT8="-",NA(),AT8)</f>
        <v>72.7</v>
      </c>
      <c r="AU6" s="65">
        <f t="shared" ref="AU6:BC6" si="6">IF(AU8="-",NA(),AU8)</f>
        <v>75.5</v>
      </c>
      <c r="AV6" s="65">
        <f t="shared" si="6"/>
        <v>73.3</v>
      </c>
      <c r="AW6" s="65">
        <f t="shared" si="6"/>
        <v>80.2</v>
      </c>
      <c r="AX6" s="65">
        <f t="shared" si="6"/>
        <v>80.3</v>
      </c>
      <c r="AY6" s="65">
        <f t="shared" si="6"/>
        <v>84.2</v>
      </c>
      <c r="AZ6" s="65">
        <f t="shared" si="6"/>
        <v>83.9</v>
      </c>
      <c r="BA6" s="65">
        <f t="shared" si="6"/>
        <v>84</v>
      </c>
      <c r="BB6" s="65">
        <f t="shared" si="6"/>
        <v>84.3</v>
      </c>
      <c r="BC6" s="65">
        <f t="shared" si="6"/>
        <v>80.7</v>
      </c>
      <c r="BD6" s="65" t="str">
        <f>IF(BD8="-","【-】","【"&amp;SUBSTITUTE(TEXT(BD8,"#,##0.0"),"-","△")&amp;"】")</f>
        <v>【84.7】</v>
      </c>
      <c r="BE6" s="65">
        <f>IF(BE8="-",NA(),BE8)</f>
        <v>18.8</v>
      </c>
      <c r="BF6" s="65">
        <f t="shared" ref="BF6:BN6" si="7">IF(BF8="-",NA(),BF8)</f>
        <v>13.9</v>
      </c>
      <c r="BG6" s="65">
        <f t="shared" si="7"/>
        <v>8.5</v>
      </c>
      <c r="BH6" s="65">
        <f t="shared" si="7"/>
        <v>8.5</v>
      </c>
      <c r="BI6" s="65">
        <f t="shared" si="7"/>
        <v>3.7</v>
      </c>
      <c r="BJ6" s="65">
        <f t="shared" si="7"/>
        <v>119.5</v>
      </c>
      <c r="BK6" s="65">
        <f t="shared" si="7"/>
        <v>116.9</v>
      </c>
      <c r="BL6" s="65">
        <f t="shared" si="7"/>
        <v>117.1</v>
      </c>
      <c r="BM6" s="65">
        <f t="shared" si="7"/>
        <v>120.5</v>
      </c>
      <c r="BN6" s="65">
        <f t="shared" si="7"/>
        <v>124.2</v>
      </c>
      <c r="BO6" s="65" t="str">
        <f>IF(BO8="-","【-】","【"&amp;SUBSTITUTE(TEXT(BO8,"#,##0.0"),"-","△")&amp;"】")</f>
        <v>【69.3】</v>
      </c>
      <c r="BP6" s="65">
        <f>IF(BP8="-",NA(),BP8)</f>
        <v>70.5</v>
      </c>
      <c r="BQ6" s="65">
        <f t="shared" ref="BQ6:BY6" si="8">IF(BQ8="-",NA(),BQ8)</f>
        <v>79</v>
      </c>
      <c r="BR6" s="65">
        <f t="shared" si="8"/>
        <v>72</v>
      </c>
      <c r="BS6" s="65">
        <f t="shared" si="8"/>
        <v>70.099999999999994</v>
      </c>
      <c r="BT6" s="65">
        <f t="shared" si="8"/>
        <v>66.599999999999994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26160</v>
      </c>
      <c r="CB6" s="66">
        <f t="shared" ref="CB6:CJ6" si="9">IF(CB8="-",NA(),CB8)</f>
        <v>25987</v>
      </c>
      <c r="CC6" s="66">
        <f t="shared" si="9"/>
        <v>25802</v>
      </c>
      <c r="CD6" s="66">
        <f t="shared" si="9"/>
        <v>28958</v>
      </c>
      <c r="CE6" s="66">
        <f t="shared" si="9"/>
        <v>30900</v>
      </c>
      <c r="CF6" s="66">
        <f t="shared" si="9"/>
        <v>33492</v>
      </c>
      <c r="CG6" s="66">
        <f t="shared" si="9"/>
        <v>34136</v>
      </c>
      <c r="CH6" s="66">
        <f t="shared" si="9"/>
        <v>34924</v>
      </c>
      <c r="CI6" s="66">
        <f t="shared" si="9"/>
        <v>35788</v>
      </c>
      <c r="CJ6" s="66">
        <f t="shared" si="9"/>
        <v>37855</v>
      </c>
      <c r="CK6" s="65" t="str">
        <f>IF(CK8="-","【-】","【"&amp;SUBSTITUTE(TEXT(CK8,"#,##0"),"-","△")&amp;"】")</f>
        <v>【56,733】</v>
      </c>
      <c r="CL6" s="66">
        <f>IF(CL8="-",NA(),CL8)</f>
        <v>8290</v>
      </c>
      <c r="CM6" s="66">
        <f t="shared" ref="CM6:CU6" si="10">IF(CM8="-",NA(),CM8)</f>
        <v>7567</v>
      </c>
      <c r="CN6" s="66">
        <f t="shared" si="10"/>
        <v>8105</v>
      </c>
      <c r="CO6" s="66">
        <f t="shared" si="10"/>
        <v>8842</v>
      </c>
      <c r="CP6" s="66">
        <f t="shared" si="10"/>
        <v>9133</v>
      </c>
      <c r="CQ6" s="66">
        <f t="shared" si="10"/>
        <v>9976</v>
      </c>
      <c r="CR6" s="66">
        <f t="shared" si="10"/>
        <v>10130</v>
      </c>
      <c r="CS6" s="66">
        <f t="shared" si="10"/>
        <v>10244</v>
      </c>
      <c r="CT6" s="66">
        <f t="shared" si="10"/>
        <v>10602</v>
      </c>
      <c r="CU6" s="66">
        <f t="shared" si="10"/>
        <v>11234</v>
      </c>
      <c r="CV6" s="65" t="str">
        <f>IF(CV8="-","【-】","【"&amp;SUBSTITUTE(TEXT(CV8,"#,##0"),"-","△")&amp;"】")</f>
        <v>【16,778】</v>
      </c>
      <c r="CW6" s="65">
        <f>IF(CW8="-",NA(),CW8)</f>
        <v>65.3</v>
      </c>
      <c r="CX6" s="65">
        <f t="shared" ref="CX6:DF6" si="11">IF(CX8="-",NA(),CX8)</f>
        <v>61.5</v>
      </c>
      <c r="CY6" s="65">
        <f t="shared" si="11"/>
        <v>66.599999999999994</v>
      </c>
      <c r="CZ6" s="65">
        <f t="shared" si="11"/>
        <v>62.7</v>
      </c>
      <c r="DA6" s="65">
        <f t="shared" si="11"/>
        <v>65.2</v>
      </c>
      <c r="DB6" s="65">
        <f t="shared" si="11"/>
        <v>63.4</v>
      </c>
      <c r="DC6" s="65">
        <f t="shared" si="11"/>
        <v>63.4</v>
      </c>
      <c r="DD6" s="65">
        <f t="shared" si="11"/>
        <v>63.7</v>
      </c>
      <c r="DE6" s="65">
        <f t="shared" si="11"/>
        <v>63.3</v>
      </c>
      <c r="DF6" s="65">
        <f t="shared" si="11"/>
        <v>68.5</v>
      </c>
      <c r="DG6" s="65" t="str">
        <f>IF(DG8="-","【-】","【"&amp;SUBSTITUTE(TEXT(DG8,"#,##0.0"),"-","△")&amp;"】")</f>
        <v>【58.8】</v>
      </c>
      <c r="DH6" s="65">
        <f>IF(DH8="-",NA(),DH8)</f>
        <v>22</v>
      </c>
      <c r="DI6" s="65">
        <f t="shared" ref="DI6:DQ6" si="12">IF(DI8="-",NA(),DI8)</f>
        <v>20</v>
      </c>
      <c r="DJ6" s="65">
        <f t="shared" si="12"/>
        <v>20.3</v>
      </c>
      <c r="DK6" s="65">
        <f t="shared" si="12"/>
        <v>17.2</v>
      </c>
      <c r="DL6" s="65">
        <f t="shared" si="12"/>
        <v>17.100000000000001</v>
      </c>
      <c r="DM6" s="65">
        <f t="shared" si="12"/>
        <v>18.7</v>
      </c>
      <c r="DN6" s="65">
        <f t="shared" si="12"/>
        <v>18.3</v>
      </c>
      <c r="DO6" s="65">
        <f t="shared" si="12"/>
        <v>17.7</v>
      </c>
      <c r="DP6" s="65">
        <f t="shared" si="12"/>
        <v>17.5</v>
      </c>
      <c r="DQ6" s="65">
        <f t="shared" si="12"/>
        <v>17.5</v>
      </c>
      <c r="DR6" s="65" t="str">
        <f>IF(DR8="-","【-】","【"&amp;SUBSTITUTE(TEXT(DR8,"#,##0.0"),"-","△")&amp;"】")</f>
        <v>【24.8】</v>
      </c>
      <c r="DS6" s="65">
        <f>IF(DS8="-",NA(),DS8)</f>
        <v>34.299999999999997</v>
      </c>
      <c r="DT6" s="65">
        <f t="shared" ref="DT6:EB6" si="13">IF(DT8="-",NA(),DT8)</f>
        <v>32.200000000000003</v>
      </c>
      <c r="DU6" s="65">
        <f t="shared" si="13"/>
        <v>36.5</v>
      </c>
      <c r="DV6" s="65">
        <f t="shared" si="13"/>
        <v>40</v>
      </c>
      <c r="DW6" s="65">
        <f t="shared" si="13"/>
        <v>42.6</v>
      </c>
      <c r="DX6" s="65">
        <f t="shared" si="13"/>
        <v>52.5</v>
      </c>
      <c r="DY6" s="65">
        <f t="shared" si="13"/>
        <v>53.5</v>
      </c>
      <c r="DZ6" s="65">
        <f t="shared" si="13"/>
        <v>54.1</v>
      </c>
      <c r="EA6" s="65">
        <f t="shared" si="13"/>
        <v>54.6</v>
      </c>
      <c r="EB6" s="65">
        <f t="shared" si="13"/>
        <v>56.9</v>
      </c>
      <c r="EC6" s="65" t="str">
        <f>IF(EC8="-","【-】","【"&amp;SUBSTITUTE(TEXT(EC8,"#,##0.0"),"-","△")&amp;"】")</f>
        <v>【54.8】</v>
      </c>
      <c r="ED6" s="65">
        <f>IF(ED8="-",NA(),ED8)</f>
        <v>70.5</v>
      </c>
      <c r="EE6" s="65">
        <f t="shared" ref="EE6:EM6" si="14">IF(EE8="-",NA(),EE8)</f>
        <v>58.9</v>
      </c>
      <c r="EF6" s="65">
        <f t="shared" si="14"/>
        <v>67.099999999999994</v>
      </c>
      <c r="EG6" s="65">
        <f t="shared" si="14"/>
        <v>72.400000000000006</v>
      </c>
      <c r="EH6" s="65">
        <f t="shared" si="14"/>
        <v>74.099999999999994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31104377</v>
      </c>
      <c r="EP6" s="66">
        <f t="shared" ref="EP6:EX6" si="15">IF(EP8="-",NA(),EP8)</f>
        <v>31033992</v>
      </c>
      <c r="EQ6" s="66">
        <f t="shared" si="15"/>
        <v>31060123</v>
      </c>
      <c r="ER6" s="66">
        <f t="shared" si="15"/>
        <v>31079862</v>
      </c>
      <c r="ES6" s="66">
        <f t="shared" si="15"/>
        <v>31418177</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158</v>
      </c>
      <c r="B7" s="63">
        <f t="shared" ref="B7:AH7" si="16">B8</f>
        <v>2020</v>
      </c>
      <c r="C7" s="63">
        <f t="shared" si="16"/>
        <v>304280</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100床以上～200床未満</v>
      </c>
      <c r="O7" s="63" t="str">
        <f>O8</f>
        <v>民間企業出身</v>
      </c>
      <c r="P7" s="63" t="str">
        <f>P8</f>
        <v>直営</v>
      </c>
      <c r="Q7" s="64">
        <f t="shared" si="16"/>
        <v>10</v>
      </c>
      <c r="R7" s="63" t="str">
        <f t="shared" si="16"/>
        <v>-</v>
      </c>
      <c r="S7" s="63" t="str">
        <f t="shared" si="16"/>
        <v>ド 透 訓 ガ</v>
      </c>
      <c r="T7" s="63" t="str">
        <f t="shared" si="16"/>
        <v>救</v>
      </c>
      <c r="U7" s="64">
        <f>U8</f>
        <v>15468</v>
      </c>
      <c r="V7" s="64">
        <f>V8</f>
        <v>9917</v>
      </c>
      <c r="W7" s="63" t="str">
        <f>W8</f>
        <v>第２種該当</v>
      </c>
      <c r="X7" s="63" t="str">
        <f t="shared" si="16"/>
        <v>-</v>
      </c>
      <c r="Y7" s="63" t="str">
        <f t="shared" si="16"/>
        <v>１０：１</v>
      </c>
      <c r="Z7" s="64">
        <f t="shared" si="16"/>
        <v>90</v>
      </c>
      <c r="AA7" s="64">
        <f t="shared" si="16"/>
        <v>40</v>
      </c>
      <c r="AB7" s="64" t="str">
        <f t="shared" si="16"/>
        <v>-</v>
      </c>
      <c r="AC7" s="64" t="str">
        <f t="shared" si="16"/>
        <v>-</v>
      </c>
      <c r="AD7" s="64" t="str">
        <f t="shared" si="16"/>
        <v>-</v>
      </c>
      <c r="AE7" s="64">
        <f t="shared" si="16"/>
        <v>130</v>
      </c>
      <c r="AF7" s="64">
        <f t="shared" si="16"/>
        <v>75</v>
      </c>
      <c r="AG7" s="64">
        <f t="shared" si="16"/>
        <v>32</v>
      </c>
      <c r="AH7" s="64">
        <f t="shared" si="16"/>
        <v>107</v>
      </c>
      <c r="AI7" s="65">
        <f>AI8</f>
        <v>86.8</v>
      </c>
      <c r="AJ7" s="65">
        <f t="shared" ref="AJ7:AR7" si="17">AJ8</f>
        <v>90</v>
      </c>
      <c r="AK7" s="65">
        <f t="shared" si="17"/>
        <v>94</v>
      </c>
      <c r="AL7" s="65">
        <f t="shared" si="17"/>
        <v>99.6</v>
      </c>
      <c r="AM7" s="65">
        <f t="shared" si="17"/>
        <v>103.8</v>
      </c>
      <c r="AN7" s="65">
        <f t="shared" si="17"/>
        <v>96.7</v>
      </c>
      <c r="AO7" s="65">
        <f t="shared" si="17"/>
        <v>96.6</v>
      </c>
      <c r="AP7" s="65">
        <f t="shared" si="17"/>
        <v>97.2</v>
      </c>
      <c r="AQ7" s="65">
        <f t="shared" si="17"/>
        <v>96.9</v>
      </c>
      <c r="AR7" s="65">
        <f t="shared" si="17"/>
        <v>100.6</v>
      </c>
      <c r="AS7" s="65"/>
      <c r="AT7" s="65">
        <f>AT8</f>
        <v>72.7</v>
      </c>
      <c r="AU7" s="65">
        <f t="shared" ref="AU7:BC7" si="18">AU8</f>
        <v>75.5</v>
      </c>
      <c r="AV7" s="65">
        <f t="shared" si="18"/>
        <v>73.3</v>
      </c>
      <c r="AW7" s="65">
        <f t="shared" si="18"/>
        <v>80.2</v>
      </c>
      <c r="AX7" s="65">
        <f t="shared" si="18"/>
        <v>80.3</v>
      </c>
      <c r="AY7" s="65">
        <f t="shared" si="18"/>
        <v>84.2</v>
      </c>
      <c r="AZ7" s="65">
        <f t="shared" si="18"/>
        <v>83.9</v>
      </c>
      <c r="BA7" s="65">
        <f t="shared" si="18"/>
        <v>84</v>
      </c>
      <c r="BB7" s="65">
        <f t="shared" si="18"/>
        <v>84.3</v>
      </c>
      <c r="BC7" s="65">
        <f t="shared" si="18"/>
        <v>80.7</v>
      </c>
      <c r="BD7" s="65"/>
      <c r="BE7" s="65">
        <f>BE8</f>
        <v>18.8</v>
      </c>
      <c r="BF7" s="65">
        <f t="shared" ref="BF7:BN7" si="19">BF8</f>
        <v>13.9</v>
      </c>
      <c r="BG7" s="65">
        <f t="shared" si="19"/>
        <v>8.5</v>
      </c>
      <c r="BH7" s="65">
        <f t="shared" si="19"/>
        <v>8.5</v>
      </c>
      <c r="BI7" s="65">
        <f t="shared" si="19"/>
        <v>3.7</v>
      </c>
      <c r="BJ7" s="65">
        <f t="shared" si="19"/>
        <v>119.5</v>
      </c>
      <c r="BK7" s="65">
        <f t="shared" si="19"/>
        <v>116.9</v>
      </c>
      <c r="BL7" s="65">
        <f t="shared" si="19"/>
        <v>117.1</v>
      </c>
      <c r="BM7" s="65">
        <f t="shared" si="19"/>
        <v>120.5</v>
      </c>
      <c r="BN7" s="65">
        <f t="shared" si="19"/>
        <v>124.2</v>
      </c>
      <c r="BO7" s="65"/>
      <c r="BP7" s="65">
        <f>BP8</f>
        <v>70.5</v>
      </c>
      <c r="BQ7" s="65">
        <f t="shared" ref="BQ7:BY7" si="20">BQ8</f>
        <v>79</v>
      </c>
      <c r="BR7" s="65">
        <f t="shared" si="20"/>
        <v>72</v>
      </c>
      <c r="BS7" s="65">
        <f t="shared" si="20"/>
        <v>70.099999999999994</v>
      </c>
      <c r="BT7" s="65">
        <f t="shared" si="20"/>
        <v>66.599999999999994</v>
      </c>
      <c r="BU7" s="65">
        <f t="shared" si="20"/>
        <v>69.8</v>
      </c>
      <c r="BV7" s="65">
        <f t="shared" si="20"/>
        <v>69.7</v>
      </c>
      <c r="BW7" s="65">
        <f t="shared" si="20"/>
        <v>70.099999999999994</v>
      </c>
      <c r="BX7" s="65">
        <f t="shared" si="20"/>
        <v>70.400000000000006</v>
      </c>
      <c r="BY7" s="65">
        <f t="shared" si="20"/>
        <v>65.8</v>
      </c>
      <c r="BZ7" s="65"/>
      <c r="CA7" s="66">
        <f>CA8</f>
        <v>26160</v>
      </c>
      <c r="CB7" s="66">
        <f t="shared" ref="CB7:CJ7" si="21">CB8</f>
        <v>25987</v>
      </c>
      <c r="CC7" s="66">
        <f t="shared" si="21"/>
        <v>25802</v>
      </c>
      <c r="CD7" s="66">
        <f t="shared" si="21"/>
        <v>28958</v>
      </c>
      <c r="CE7" s="66">
        <f t="shared" si="21"/>
        <v>30900</v>
      </c>
      <c r="CF7" s="66">
        <f t="shared" si="21"/>
        <v>33492</v>
      </c>
      <c r="CG7" s="66">
        <f t="shared" si="21"/>
        <v>34136</v>
      </c>
      <c r="CH7" s="66">
        <f t="shared" si="21"/>
        <v>34924</v>
      </c>
      <c r="CI7" s="66">
        <f t="shared" si="21"/>
        <v>35788</v>
      </c>
      <c r="CJ7" s="66">
        <f t="shared" si="21"/>
        <v>37855</v>
      </c>
      <c r="CK7" s="65"/>
      <c r="CL7" s="66">
        <f>CL8</f>
        <v>8290</v>
      </c>
      <c r="CM7" s="66">
        <f t="shared" ref="CM7:CU7" si="22">CM8</f>
        <v>7567</v>
      </c>
      <c r="CN7" s="66">
        <f t="shared" si="22"/>
        <v>8105</v>
      </c>
      <c r="CO7" s="66">
        <f t="shared" si="22"/>
        <v>8842</v>
      </c>
      <c r="CP7" s="66">
        <f t="shared" si="22"/>
        <v>9133</v>
      </c>
      <c r="CQ7" s="66">
        <f t="shared" si="22"/>
        <v>9976</v>
      </c>
      <c r="CR7" s="66">
        <f t="shared" si="22"/>
        <v>10130</v>
      </c>
      <c r="CS7" s="66">
        <f t="shared" si="22"/>
        <v>10244</v>
      </c>
      <c r="CT7" s="66">
        <f t="shared" si="22"/>
        <v>10602</v>
      </c>
      <c r="CU7" s="66">
        <f t="shared" si="22"/>
        <v>11234</v>
      </c>
      <c r="CV7" s="65"/>
      <c r="CW7" s="65">
        <f>CW8</f>
        <v>65.3</v>
      </c>
      <c r="CX7" s="65">
        <f t="shared" ref="CX7:DF7" si="23">CX8</f>
        <v>61.5</v>
      </c>
      <c r="CY7" s="65">
        <f t="shared" si="23"/>
        <v>66.599999999999994</v>
      </c>
      <c r="CZ7" s="65">
        <f t="shared" si="23"/>
        <v>62.7</v>
      </c>
      <c r="DA7" s="65">
        <f t="shared" si="23"/>
        <v>65.2</v>
      </c>
      <c r="DB7" s="65">
        <f t="shared" si="23"/>
        <v>63.4</v>
      </c>
      <c r="DC7" s="65">
        <f t="shared" si="23"/>
        <v>63.4</v>
      </c>
      <c r="DD7" s="65">
        <f t="shared" si="23"/>
        <v>63.7</v>
      </c>
      <c r="DE7" s="65">
        <f t="shared" si="23"/>
        <v>63.3</v>
      </c>
      <c r="DF7" s="65">
        <f t="shared" si="23"/>
        <v>68.5</v>
      </c>
      <c r="DG7" s="65"/>
      <c r="DH7" s="65">
        <f>DH8</f>
        <v>22</v>
      </c>
      <c r="DI7" s="65">
        <f t="shared" ref="DI7:DQ7" si="24">DI8</f>
        <v>20</v>
      </c>
      <c r="DJ7" s="65">
        <f t="shared" si="24"/>
        <v>20.3</v>
      </c>
      <c r="DK7" s="65">
        <f t="shared" si="24"/>
        <v>17.2</v>
      </c>
      <c r="DL7" s="65">
        <f t="shared" si="24"/>
        <v>17.100000000000001</v>
      </c>
      <c r="DM7" s="65">
        <f t="shared" si="24"/>
        <v>18.7</v>
      </c>
      <c r="DN7" s="65">
        <f t="shared" si="24"/>
        <v>18.3</v>
      </c>
      <c r="DO7" s="65">
        <f t="shared" si="24"/>
        <v>17.7</v>
      </c>
      <c r="DP7" s="65">
        <f t="shared" si="24"/>
        <v>17.5</v>
      </c>
      <c r="DQ7" s="65">
        <f t="shared" si="24"/>
        <v>17.5</v>
      </c>
      <c r="DR7" s="65"/>
      <c r="DS7" s="65">
        <f>DS8</f>
        <v>34.299999999999997</v>
      </c>
      <c r="DT7" s="65">
        <f t="shared" ref="DT7:EB7" si="25">DT8</f>
        <v>32.200000000000003</v>
      </c>
      <c r="DU7" s="65">
        <f t="shared" si="25"/>
        <v>36.5</v>
      </c>
      <c r="DV7" s="65">
        <f t="shared" si="25"/>
        <v>40</v>
      </c>
      <c r="DW7" s="65">
        <f t="shared" si="25"/>
        <v>42.6</v>
      </c>
      <c r="DX7" s="65">
        <f t="shared" si="25"/>
        <v>52.5</v>
      </c>
      <c r="DY7" s="65">
        <f t="shared" si="25"/>
        <v>53.5</v>
      </c>
      <c r="DZ7" s="65">
        <f t="shared" si="25"/>
        <v>54.1</v>
      </c>
      <c r="EA7" s="65">
        <f t="shared" si="25"/>
        <v>54.6</v>
      </c>
      <c r="EB7" s="65">
        <f t="shared" si="25"/>
        <v>56.9</v>
      </c>
      <c r="EC7" s="65"/>
      <c r="ED7" s="65">
        <f>ED8</f>
        <v>70.5</v>
      </c>
      <c r="EE7" s="65">
        <f t="shared" ref="EE7:EM7" si="26">EE8</f>
        <v>58.9</v>
      </c>
      <c r="EF7" s="65">
        <f t="shared" si="26"/>
        <v>67.099999999999994</v>
      </c>
      <c r="EG7" s="65">
        <f t="shared" si="26"/>
        <v>72.400000000000006</v>
      </c>
      <c r="EH7" s="65">
        <f t="shared" si="26"/>
        <v>74.099999999999994</v>
      </c>
      <c r="EI7" s="65">
        <f t="shared" si="26"/>
        <v>69.7</v>
      </c>
      <c r="EJ7" s="65">
        <f t="shared" si="26"/>
        <v>71.3</v>
      </c>
      <c r="EK7" s="65">
        <f t="shared" si="26"/>
        <v>71.400000000000006</v>
      </c>
      <c r="EL7" s="65">
        <f t="shared" si="26"/>
        <v>71.7</v>
      </c>
      <c r="EM7" s="65">
        <f t="shared" si="26"/>
        <v>72.900000000000006</v>
      </c>
      <c r="EN7" s="65"/>
      <c r="EO7" s="66">
        <f>EO8</f>
        <v>31104377</v>
      </c>
      <c r="EP7" s="66">
        <f t="shared" ref="EP7:EX7" si="27">EP8</f>
        <v>31033992</v>
      </c>
      <c r="EQ7" s="66">
        <f t="shared" si="27"/>
        <v>31060123</v>
      </c>
      <c r="ER7" s="66">
        <f t="shared" si="27"/>
        <v>31079862</v>
      </c>
      <c r="ES7" s="66">
        <f t="shared" si="27"/>
        <v>31418177</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304280</v>
      </c>
      <c r="D8" s="68">
        <v>46</v>
      </c>
      <c r="E8" s="68">
        <v>6</v>
      </c>
      <c r="F8" s="68">
        <v>0</v>
      </c>
      <c r="G8" s="68">
        <v>3</v>
      </c>
      <c r="H8" s="68" t="s">
        <v>159</v>
      </c>
      <c r="I8" s="68" t="s">
        <v>160</v>
      </c>
      <c r="J8" s="68" t="s">
        <v>161</v>
      </c>
      <c r="K8" s="68" t="s">
        <v>162</v>
      </c>
      <c r="L8" s="68" t="s">
        <v>163</v>
      </c>
      <c r="M8" s="68" t="s">
        <v>164</v>
      </c>
      <c r="N8" s="68" t="s">
        <v>165</v>
      </c>
      <c r="O8" s="68" t="s">
        <v>166</v>
      </c>
      <c r="P8" s="68" t="s">
        <v>167</v>
      </c>
      <c r="Q8" s="69">
        <v>10</v>
      </c>
      <c r="R8" s="68" t="s">
        <v>39</v>
      </c>
      <c r="S8" s="68" t="s">
        <v>168</v>
      </c>
      <c r="T8" s="68" t="s">
        <v>169</v>
      </c>
      <c r="U8" s="69">
        <v>15468</v>
      </c>
      <c r="V8" s="69">
        <v>9917</v>
      </c>
      <c r="W8" s="68" t="s">
        <v>170</v>
      </c>
      <c r="X8" s="68" t="s">
        <v>39</v>
      </c>
      <c r="Y8" s="70" t="s">
        <v>171</v>
      </c>
      <c r="Z8" s="69">
        <v>90</v>
      </c>
      <c r="AA8" s="69">
        <v>40</v>
      </c>
      <c r="AB8" s="69" t="s">
        <v>39</v>
      </c>
      <c r="AC8" s="69" t="s">
        <v>39</v>
      </c>
      <c r="AD8" s="69" t="s">
        <v>39</v>
      </c>
      <c r="AE8" s="69">
        <v>130</v>
      </c>
      <c r="AF8" s="69">
        <v>75</v>
      </c>
      <c r="AG8" s="69">
        <v>32</v>
      </c>
      <c r="AH8" s="69">
        <v>107</v>
      </c>
      <c r="AI8" s="71">
        <v>86.8</v>
      </c>
      <c r="AJ8" s="71">
        <v>90</v>
      </c>
      <c r="AK8" s="71">
        <v>94</v>
      </c>
      <c r="AL8" s="71">
        <v>99.6</v>
      </c>
      <c r="AM8" s="71">
        <v>103.8</v>
      </c>
      <c r="AN8" s="71">
        <v>96.7</v>
      </c>
      <c r="AO8" s="71">
        <v>96.6</v>
      </c>
      <c r="AP8" s="71">
        <v>97.2</v>
      </c>
      <c r="AQ8" s="71">
        <v>96.9</v>
      </c>
      <c r="AR8" s="71">
        <v>100.6</v>
      </c>
      <c r="AS8" s="71">
        <v>102.5</v>
      </c>
      <c r="AT8" s="71">
        <v>72.7</v>
      </c>
      <c r="AU8" s="71">
        <v>75.5</v>
      </c>
      <c r="AV8" s="71">
        <v>73.3</v>
      </c>
      <c r="AW8" s="71">
        <v>80.2</v>
      </c>
      <c r="AX8" s="71">
        <v>80.3</v>
      </c>
      <c r="AY8" s="71">
        <v>84.2</v>
      </c>
      <c r="AZ8" s="71">
        <v>83.9</v>
      </c>
      <c r="BA8" s="71">
        <v>84</v>
      </c>
      <c r="BB8" s="71">
        <v>84.3</v>
      </c>
      <c r="BC8" s="71">
        <v>80.7</v>
      </c>
      <c r="BD8" s="71">
        <v>84.7</v>
      </c>
      <c r="BE8" s="72">
        <v>18.8</v>
      </c>
      <c r="BF8" s="72">
        <v>13.9</v>
      </c>
      <c r="BG8" s="72">
        <v>8.5</v>
      </c>
      <c r="BH8" s="72">
        <v>8.5</v>
      </c>
      <c r="BI8" s="72">
        <v>3.7</v>
      </c>
      <c r="BJ8" s="72">
        <v>119.5</v>
      </c>
      <c r="BK8" s="72">
        <v>116.9</v>
      </c>
      <c r="BL8" s="72">
        <v>117.1</v>
      </c>
      <c r="BM8" s="72">
        <v>120.5</v>
      </c>
      <c r="BN8" s="72">
        <v>124.2</v>
      </c>
      <c r="BO8" s="72">
        <v>69.3</v>
      </c>
      <c r="BP8" s="71">
        <v>70.5</v>
      </c>
      <c r="BQ8" s="71">
        <v>79</v>
      </c>
      <c r="BR8" s="71">
        <v>72</v>
      </c>
      <c r="BS8" s="71">
        <v>70.099999999999994</v>
      </c>
      <c r="BT8" s="71">
        <v>66.599999999999994</v>
      </c>
      <c r="BU8" s="71">
        <v>69.8</v>
      </c>
      <c r="BV8" s="71">
        <v>69.7</v>
      </c>
      <c r="BW8" s="71">
        <v>70.099999999999994</v>
      </c>
      <c r="BX8" s="71">
        <v>70.400000000000006</v>
      </c>
      <c r="BY8" s="71">
        <v>65.8</v>
      </c>
      <c r="BZ8" s="71">
        <v>67.2</v>
      </c>
      <c r="CA8" s="72">
        <v>26160</v>
      </c>
      <c r="CB8" s="72">
        <v>25987</v>
      </c>
      <c r="CC8" s="72">
        <v>25802</v>
      </c>
      <c r="CD8" s="72">
        <v>28958</v>
      </c>
      <c r="CE8" s="72">
        <v>30900</v>
      </c>
      <c r="CF8" s="72">
        <v>33492</v>
      </c>
      <c r="CG8" s="72">
        <v>34136</v>
      </c>
      <c r="CH8" s="72">
        <v>34924</v>
      </c>
      <c r="CI8" s="72">
        <v>35788</v>
      </c>
      <c r="CJ8" s="72">
        <v>37855</v>
      </c>
      <c r="CK8" s="71">
        <v>56733</v>
      </c>
      <c r="CL8" s="72">
        <v>8290</v>
      </c>
      <c r="CM8" s="72">
        <v>7567</v>
      </c>
      <c r="CN8" s="72">
        <v>8105</v>
      </c>
      <c r="CO8" s="72">
        <v>8842</v>
      </c>
      <c r="CP8" s="72">
        <v>9133</v>
      </c>
      <c r="CQ8" s="72">
        <v>9976</v>
      </c>
      <c r="CR8" s="72">
        <v>10130</v>
      </c>
      <c r="CS8" s="72">
        <v>10244</v>
      </c>
      <c r="CT8" s="72">
        <v>10602</v>
      </c>
      <c r="CU8" s="72">
        <v>11234</v>
      </c>
      <c r="CV8" s="71">
        <v>16778</v>
      </c>
      <c r="CW8" s="72">
        <v>65.3</v>
      </c>
      <c r="CX8" s="72">
        <v>61.5</v>
      </c>
      <c r="CY8" s="72">
        <v>66.599999999999994</v>
      </c>
      <c r="CZ8" s="72">
        <v>62.7</v>
      </c>
      <c r="DA8" s="72">
        <v>65.2</v>
      </c>
      <c r="DB8" s="72">
        <v>63.4</v>
      </c>
      <c r="DC8" s="72">
        <v>63.4</v>
      </c>
      <c r="DD8" s="72">
        <v>63.7</v>
      </c>
      <c r="DE8" s="72">
        <v>63.3</v>
      </c>
      <c r="DF8" s="72">
        <v>68.5</v>
      </c>
      <c r="DG8" s="72">
        <v>58.8</v>
      </c>
      <c r="DH8" s="72">
        <v>22</v>
      </c>
      <c r="DI8" s="72">
        <v>20</v>
      </c>
      <c r="DJ8" s="72">
        <v>20.3</v>
      </c>
      <c r="DK8" s="72">
        <v>17.2</v>
      </c>
      <c r="DL8" s="72">
        <v>17.100000000000001</v>
      </c>
      <c r="DM8" s="72">
        <v>18.7</v>
      </c>
      <c r="DN8" s="72">
        <v>18.3</v>
      </c>
      <c r="DO8" s="72">
        <v>17.7</v>
      </c>
      <c r="DP8" s="72">
        <v>17.5</v>
      </c>
      <c r="DQ8" s="72">
        <v>17.5</v>
      </c>
      <c r="DR8" s="72">
        <v>24.8</v>
      </c>
      <c r="DS8" s="71">
        <v>34.299999999999997</v>
      </c>
      <c r="DT8" s="71">
        <v>32.200000000000003</v>
      </c>
      <c r="DU8" s="71">
        <v>36.5</v>
      </c>
      <c r="DV8" s="71">
        <v>40</v>
      </c>
      <c r="DW8" s="71">
        <v>42.6</v>
      </c>
      <c r="DX8" s="71">
        <v>52.5</v>
      </c>
      <c r="DY8" s="71">
        <v>53.5</v>
      </c>
      <c r="DZ8" s="71">
        <v>54.1</v>
      </c>
      <c r="EA8" s="71">
        <v>54.6</v>
      </c>
      <c r="EB8" s="71">
        <v>56.9</v>
      </c>
      <c r="EC8" s="71">
        <v>54.8</v>
      </c>
      <c r="ED8" s="71">
        <v>70.5</v>
      </c>
      <c r="EE8" s="71">
        <v>58.9</v>
      </c>
      <c r="EF8" s="71">
        <v>67.099999999999994</v>
      </c>
      <c r="EG8" s="71">
        <v>72.400000000000006</v>
      </c>
      <c r="EH8" s="71">
        <v>74.099999999999994</v>
      </c>
      <c r="EI8" s="71">
        <v>69.7</v>
      </c>
      <c r="EJ8" s="71">
        <v>71.3</v>
      </c>
      <c r="EK8" s="71">
        <v>71.400000000000006</v>
      </c>
      <c r="EL8" s="71">
        <v>71.7</v>
      </c>
      <c r="EM8" s="71">
        <v>72.900000000000006</v>
      </c>
      <c r="EN8" s="71">
        <v>70.3</v>
      </c>
      <c r="EO8" s="72">
        <v>31104377</v>
      </c>
      <c r="EP8" s="72">
        <v>31033992</v>
      </c>
      <c r="EQ8" s="72">
        <v>31060123</v>
      </c>
      <c r="ER8" s="72">
        <v>31079862</v>
      </c>
      <c r="ES8" s="72">
        <v>31418177</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HSP-0304</cp:lastModifiedBy>
  <cp:lastPrinted>2022-01-18T00:39:55Z</cp:lastPrinted>
  <dcterms:created xsi:type="dcterms:W3CDTF">2021-12-03T08:51:02Z</dcterms:created>
  <dcterms:modified xsi:type="dcterms:W3CDTF">2022-01-18T00:50:50Z</dcterms:modified>
  <cp:category/>
</cp:coreProperties>
</file>