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L190217\Desktop\栗林さんへ\経営比較分析表\"/>
    </mc:Choice>
  </mc:AlternateContent>
  <xr:revisionPtr revIDLastSave="0" documentId="13_ncr:1_{500A900D-8408-469C-ADD5-E8C794AB8751}" xr6:coauthVersionLast="43" xr6:coauthVersionMax="43" xr10:uidLastSave="{00000000-0000-0000-0000-000000000000}"/>
  <workbookProtection workbookAlgorithmName="SHA-512" workbookHashValue="xIgKnPGF9xH89XiyRrM01fN03t51QgOli7fw/ELZhJw3m7KDFmUvcBsq1PmOPlUtkbb48vH48rp7JIohlW1aUg==" workbookSaltValue="n64Yv3sBhklaRJoJoZWSJ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W10" i="4" s="1"/>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E85" i="4"/>
  <c r="AL10" i="4"/>
  <c r="P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<sst xmlns="http://schemas.openxmlformats.org/spreadsheetml/2006/main" count="233" uniqueCount="120">
  <si>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</si>
  <si>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</si>
  <si>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</si>
  <si>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</si>
  <si>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</si>
  <si>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</si>
  <si>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</si>
  <si>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</si>
  <si>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</si>
  <si>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</si>
  <si>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</si>
  <si>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</si>
  <si>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</si>
  <si>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</si>
  <si>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</si>
  <si>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</si>
  <si>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</si>
  <si>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</si>
  <si>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</si>
  <si>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</si>
  <si>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</si>
  <si>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</si>
  <si>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</si>
  <si>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</si>
  <si>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</si>
  <si>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</si>
  <si>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</si>
  <si>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</si>
  <si>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</si>
  <si>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</si>
  <si>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</si>
  <si>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</si>
  <si>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</si>
  <si>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</si>
  <si>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</si>
  <si>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</si>
  <si>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</si>
  <si>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</si>
  <si>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</si>
  <si>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</si>
  <si>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</si>
  <si>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</si>
  <si>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</si>
  <si>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</si>
  <si>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</si>
  <si>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</si>
  <si>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</si>
  <si>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</si>
  <si>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</si>
  <si>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</si>
  <si>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</si>
  <si>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</si>
  <si>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</si>
  <si>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</si>
  <si>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</si>
  <si>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</si>
  <si>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</si>
  <si>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</si>
  <si>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</si>
  <si>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</si>
  <si>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</si>
  <si>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</si>
  <si>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</si>
  <si>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</si>
  <si>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</si>
  <si>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</si>
  <si>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</si>
  <si>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</si>
  <si>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</si>
  <si>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</si>
  <si>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</si>
  <si>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</si>
  <si>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</si>
  <si>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</si>
  <si>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</si>
  <si>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</si>
  <si>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</si>
  <si>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</si>
  <si>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</si>
  <si>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</si>
  <si>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</si>
  <si>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</si>
  <si>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</si>
  <si>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</si>
  <si>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</si>
  <si>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</si>
  <si>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</si>
  <si>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</si>
  <si>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</si>
  <si>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</si>
  <si>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</si>
  <si>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</si>
  <si>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</si>
  <si>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</si>
  <si>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</si>
  <si>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</si>
  <si>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古座川町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</si>
  <si>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</si>
  <si>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</si>
  <si>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</si>
  <si>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</si>
  <si>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</si>
  <si>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</si>
  <si>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</si>
  <si>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</si>
  <si>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</si>
  <si>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</si>
  <si>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</si>
  <si>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</si>
  <si>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</si>
  <si>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</si>
  <si>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</si>
  <si>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</si>
  <si>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</si>
  <si>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</si>
  <si>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</si>
  <si>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</si>
  <si>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古座川町簡易水道事業は、昭和40,50年代に建設した施設が多く、老朽化している。　　　　　　　　　　　　　　　　　　　　　　　本年度は三尾川簡易水道施設の場内配管の更新を行った。</t>
    <rPh sb="8" eb="10">
      <t>ジギョウ</t>
    </rPh>
    <rPh sb="26" eb="28">
      <t>シセツ</t>
    </rPh>
    <rPh sb="29" eb="30">
      <t>オオ</t>
    </rPh>
    <rPh sb="63" eb="66">
      <t>ホンネンド</t>
    </rPh>
    <rPh sb="67" eb="70">
      <t>ミトガワ</t>
    </rPh>
    <rPh sb="85" eb="86">
      <t>オコナ</t>
    </rPh>
    <phoneticPr fontId="4"/>
  </si>
  <si>
    <t>各施設が老朽化しており、平成26年度以降漏水が原因で有収率も減少傾向にあるため、今後は更新していかなければならないが、その更新に伴う予算確保が必要である。</t>
    <rPh sb="61" eb="63">
      <t>コウシン</t>
    </rPh>
    <rPh sb="64" eb="65">
      <t>トモナ</t>
    </rPh>
    <rPh sb="66" eb="68">
      <t>ヨサン</t>
    </rPh>
    <rPh sb="68" eb="70">
      <t>カクホ</t>
    </rPh>
    <rPh sb="71" eb="73">
      <t>ヒツヨウ</t>
    </rPh>
    <phoneticPr fontId="4"/>
  </si>
  <si>
    <t>①収益的収支比率　　　　　　　　　　　　 　　川口簡易水道事業に係る地方債の償還開始により、地方債償還金が増加したため、前年度よりも低い水準となっている。　　　　　　　　　　　　　　　　④企業債残高対給水収益比率　　　　　　　 　　地方債の償還に努め、地方債現在高合計が減少したことにより、前年度よりも低い水準となっている。
近年の設備投資により類似団体よりも高い水準となっているため、投資規模が適切であるかを検討しながら施設更新を行っていく必要がある。　　　　　　　　　　　
⑤料金回収率　　　　　　　　　　　　　　　　　　　　　　　　　給水原価の増加により、前年度より低い水準となっている。　　　　　　　　　　　　　　　　　　　　　　　　　　　　　　　　　　　　　　　　　　　　　　　　　　　　　⑥給水原価　　　　　　　　　　　　　　　　　　　　　地方債償還金の増加及び、年間総有収水量の減少により、増加している。　　　　　　　　　　　　　　⑦施設利用率　　　　 　　　　　　　　　　　　類似団体よりも高い水準となっており、施設が効率的に利用されている状態である。　　　　　　　　　　　　　　　　　　　　　　　　　　　　　　　　　　　　　　⑧有収率　　　
漏水量の増加により、前年度よりも約6％低い水準となった。
類似団体平均値を上回っている状況ではあるが、管路の老朽化に伴って近年は減少傾向にあるため、計画的に更新を行っていく必要がある。　　　　　　　　　　　　　　　</t>
    <rPh sb="68" eb="70">
      <t>スイジュン</t>
    </rPh>
    <rPh sb="116" eb="118">
      <t>チホウ</t>
    </rPh>
    <rPh sb="120" eb="122">
      <t>ショウカン</t>
    </rPh>
    <rPh sb="123" eb="124">
      <t>ツト</t>
    </rPh>
    <rPh sb="153" eb="155">
      <t>スイジュン</t>
    </rPh>
    <rPh sb="163" eb="165">
      <t>キンネン</t>
    </rPh>
    <rPh sb="193" eb="195">
      <t>トウシ</t>
    </rPh>
    <rPh sb="195" eb="197">
      <t>キボ</t>
    </rPh>
    <rPh sb="198" eb="200">
      <t>テキセツ</t>
    </rPh>
    <rPh sb="205" eb="207">
      <t>ケントウ</t>
    </rPh>
    <rPh sb="211" eb="213">
      <t>シセツ</t>
    </rPh>
    <rPh sb="213" eb="215">
      <t>コウシン</t>
    </rPh>
    <rPh sb="216" eb="217">
      <t>オコナ</t>
    </rPh>
    <rPh sb="221" eb="223">
      <t>ヒツヨウ</t>
    </rPh>
    <rPh sb="286" eb="287">
      <t>ヒク</t>
    </rPh>
    <rPh sb="288" eb="290">
      <t>スイジュン</t>
    </rPh>
    <rPh sb="530" eb="532">
      <t>ロウスイ</t>
    </rPh>
    <rPh sb="532" eb="533">
      <t>リョウ</t>
    </rPh>
    <rPh sb="534" eb="536">
      <t>ゾウカ</t>
    </rPh>
    <rPh sb="546" eb="547">
      <t>ヤク</t>
    </rPh>
    <rPh sb="549" eb="550">
      <t>ヒク</t>
    </rPh>
    <rPh sb="551" eb="553">
      <t>スイジュン</t>
    </rPh>
    <rPh sb="559" eb="561">
      <t>ルイジ</t>
    </rPh>
    <rPh sb="561" eb="563">
      <t>ダンタイ</t>
    </rPh>
    <rPh sb="563" eb="566">
      <t>ヘイキンチ</t>
    </rPh>
    <rPh sb="567" eb="569">
      <t>ウワマワ</t>
    </rPh>
    <rPh sb="573" eb="575">
      <t>ジョウキョウ</t>
    </rPh>
    <rPh sb="581" eb="583">
      <t>カンロ</t>
    </rPh>
    <rPh sb="584" eb="587">
      <t>ロウキュウカ</t>
    </rPh>
    <rPh sb="588" eb="589">
      <t>トモナ</t>
    </rPh>
    <rPh sb="604" eb="607">
      <t>ケイカクテキ</t>
    </rPh>
    <rPh sb="608" eb="610">
      <t>コウシン</t>
    </rPh>
    <rPh sb="611" eb="612">
      <t>オコナ</t>
    </rPh>
    <rPh sb="616" eb="6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</si>
</sst>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8F-4A1A-A264-88FECDD364F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68F-4A1A-A264-88FECDD364F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80.77</c:v>
                </c:pt>
                <c:pt idx="1">
                  <c:v>76.12</c:v>
                </c:pt>
                <c:pt idx="2">
                  <c:v>68.17</c:v>
                </c:pt>
                <c:pt idx="3">
                  <c:v>68.78</c:v>
                </c:pt>
                <c:pt idx="4">
                  <c:v>72.150000000000006</c:v>
                </c:pt>
              </c:numCache>
            </c:numRef>
          </c:val>
          <c:extLst>
            <c:ext xmlns:c16="http://schemas.microsoft.com/office/drawing/2014/chart" uri="{C3380CC4-5D6E-409C-BE32-E72D297353CC}">
              <c16:uniqueId val="{00000000-24C9-4B22-8E05-6B5F99A743F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24C9-4B22-8E05-6B5F99A743F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74.64</c:v>
                </c:pt>
                <c:pt idx="1">
                  <c:v>77</c:v>
                </c:pt>
                <c:pt idx="2">
                  <c:v>76.849999999999994</c:v>
                </c:pt>
                <c:pt idx="3">
                  <c:v>80.12</c:v>
                </c:pt>
                <c:pt idx="4">
                  <c:v>74.010000000000005</c:v>
                </c:pt>
              </c:numCache>
            </c:numRef>
          </c:val>
          <c:extLst>
            <c:ext xmlns:c16="http://schemas.microsoft.com/office/drawing/2014/chart" uri="{C3380CC4-5D6E-409C-BE32-E72D297353CC}">
              <c16:uniqueId val="{00000000-5F4B-49F5-A664-CCEE517C566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5F4B-49F5-A664-CCEE517C566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91.28</c:v>
                </c:pt>
                <c:pt idx="1">
                  <c:v>99.27</c:v>
                </c:pt>
                <c:pt idx="2">
                  <c:v>77.25</c:v>
                </c:pt>
                <c:pt idx="3">
                  <c:v>80.180000000000007</c:v>
                </c:pt>
                <c:pt idx="4">
                  <c:v>66.540000000000006</c:v>
                </c:pt>
              </c:numCache>
            </c:numRef>
          </c:val>
          <c:extLst>
            <c:ext xmlns:c16="http://schemas.microsoft.com/office/drawing/2014/chart" uri="{C3380CC4-5D6E-409C-BE32-E72D297353CC}">
              <c16:uniqueId val="{00000000-7735-4D56-8256-AD127E68772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735-4D56-8256-AD127E68772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44-41F7-A2D0-F8C87A3F98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44-41F7-A2D0-F8C87A3F98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17-4BF5-B7C0-8756E5F0827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17-4BF5-B7C0-8756E5F0827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B5-4C98-8E55-1E103E68C9F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5-4C98-8E55-1E103E68C9F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0-4638-87CA-0BC430D515F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0-4638-87CA-0BC430D515F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1039.4000000000001</c:v>
                </c:pt>
                <c:pt idx="1">
                  <c:v>1759.59</c:v>
                </c:pt>
                <c:pt idx="2">
                  <c:v>2064.0700000000002</c:v>
                </c:pt>
                <c:pt idx="3">
                  <c:v>1852.82</c:v>
                </c:pt>
                <c:pt idx="4">
                  <c:v>1787.45</c:v>
                </c:pt>
              </c:numCache>
            </c:numRef>
          </c:val>
          <c:extLst>
            <c:ext xmlns:c16="http://schemas.microsoft.com/office/drawing/2014/chart" uri="{C3380CC4-5D6E-409C-BE32-E72D297353CC}">
              <c16:uniqueId val="{00000000-D210-4B27-8A69-BDEDA0B6C13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D210-4B27-8A69-BDEDA0B6C13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60.15</c:v>
                </c:pt>
                <c:pt idx="1">
                  <c:v>89.79</c:v>
                </c:pt>
                <c:pt idx="2">
                  <c:v>37.270000000000003</c:v>
                </c:pt>
                <c:pt idx="3">
                  <c:v>46.62</c:v>
                </c:pt>
                <c:pt idx="4">
                  <c:v>43.61</c:v>
                </c:pt>
              </c:numCache>
            </c:numRef>
          </c:val>
          <c:extLst>
            <c:ext xmlns:c16="http://schemas.microsoft.com/office/drawing/2014/chart" uri="{C3380CC4-5D6E-409C-BE32-E72D297353CC}">
              <c16:uniqueId val="{00000000-3709-4208-BC3E-3F6D23E53F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709-4208-BC3E-3F6D23E53F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313.17</c:v>
                </c:pt>
                <c:pt idx="1">
                  <c:v>211.19</c:v>
                </c:pt>
                <c:pt idx="2">
                  <c:v>508.18</c:v>
                </c:pt>
                <c:pt idx="3">
                  <c:v>417.31</c:v>
                </c:pt>
                <c:pt idx="4">
                  <c:v>458.42</c:v>
                </c:pt>
              </c:numCache>
            </c:numRef>
          </c:val>
          <c:extLst>
            <c:ext xmlns:c16="http://schemas.microsoft.com/office/drawing/2014/chart" uri="{C3380CC4-5D6E-409C-BE32-E72D297353CC}">
              <c16:uniqueId val="{00000000-073D-4FF1-893F-132A238D5AC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073D-4FF1-893F-132A238D5AC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和歌山県　古座川町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2581</v>
      </c>
      <c r="AM8" s="67"/>
      <c r="AN8" s="67"/>
      <c r="AO8" s="67"/>
      <c r="AP8" s="67"/>
      <c r="AQ8" s="67"/>
      <c r="AR8" s="67"/>
      <c r="AS8" s="67"/>
      <c r="AT8" s="66">
        <f>データ!$S$6</f>
        <v>294.23</v>
      </c>
      <c r="AU8" s="66"/>
      <c r="AV8" s="66"/>
      <c r="AW8" s="66"/>
      <c r="AX8" s="66"/>
      <c r="AY8" s="66"/>
      <c r="AZ8" s="66"/>
      <c r="BA8" s="66"/>
      <c r="BB8" s="66">
        <f>データ!$T$6</f>
        <v>8.77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35.450000000000003</v>
      </c>
      <c r="Q10" s="66"/>
      <c r="R10" s="66"/>
      <c r="S10" s="66"/>
      <c r="T10" s="66"/>
      <c r="U10" s="66"/>
      <c r="V10" s="66"/>
      <c r="W10" s="67">
        <f>データ!$Q$6</f>
        <v>3210</v>
      </c>
      <c r="X10" s="67"/>
      <c r="Y10" s="67"/>
      <c r="Z10" s="67"/>
      <c r="AA10" s="67"/>
      <c r="AB10" s="67"/>
      <c r="AC10" s="67"/>
      <c r="AD10" s="2"/>
      <c r="AE10" s="2"/>
      <c r="AF10" s="2"/>
      <c r="AG10" s="2"/>
      <c r="AH10" s="2"/>
      <c r="AI10" s="2"/>
      <c r="AJ10" s="2"/>
      <c r="AK10" s="2"/>
      <c r="AL10" s="67">
        <f>データ!$U$6</f>
        <v>911</v>
      </c>
      <c r="AM10" s="67"/>
      <c r="AN10" s="67"/>
      <c r="AO10" s="67"/>
      <c r="AP10" s="67"/>
      <c r="AQ10" s="67"/>
      <c r="AR10" s="67"/>
      <c r="AS10" s="67"/>
      <c r="AT10" s="66">
        <f>データ!$V$6</f>
        <v>2.67</v>
      </c>
      <c r="AU10" s="66"/>
      <c r="AV10" s="66"/>
      <c r="AW10" s="66"/>
      <c r="AX10" s="66"/>
      <c r="AY10" s="66"/>
      <c r="AZ10" s="66"/>
      <c r="BA10" s="66"/>
      <c r="BB10" s="66">
        <f>データ!$W$6</f>
        <v>341.2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119</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s60D/lAKy5gXXYqnSA6waWcP/UzlpcQk90r19yU5ChFwxEOtzgFZJCP/aNsoeqH9SxTA07sNCzgP8FoWw6VLWQ==" saltValue="yEyRuu1aARuCrmmUI4cw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304247</v>
      </c>
      <c r="D6" s="34">
        <f t="shared" si="3"/>
        <v>47</v>
      </c>
      <c r="E6" s="34">
        <f t="shared" si="3"/>
        <v>1</v>
      </c>
      <c r="F6" s="34">
        <f t="shared" si="3"/>
        <v>0</v>
      </c>
      <c r="G6" s="34">
        <f t="shared" si="3"/>
        <v>0</v>
      </c>
      <c r="H6" s="34" t="str">
        <f t="shared" si="3"/>
        <v>和歌山県　古座川町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35.450000000000003</v>
      </c>
      <c r="Q6" s="35">
        <f t="shared" si="3"/>
        <v>3210</v>
      </c>
      <c r="R6" s="35">
        <f t="shared" si="3"/>
        <v>2581</v>
      </c>
      <c r="S6" s="35">
        <f t="shared" si="3"/>
        <v>294.23</v>
      </c>
      <c r="T6" s="35">
        <f t="shared" si="3"/>
        <v>8.77</v>
      </c>
      <c r="U6" s="35">
        <f t="shared" si="3"/>
        <v>911</v>
      </c>
      <c r="V6" s="35">
        <f t="shared" si="3"/>
        <v>2.67</v>
      </c>
      <c r="W6" s="35">
        <f t="shared" si="3"/>
        <v>341.2</v>
      </c>
      <c r="X6" s="36">
        <f>IF(X7="",NA(),X7)</f>
        <v>91.28</v>
      </c>
      <c r="Y6" s="36">
        <f t="shared" ref="Y6:AG6" si="4">IF(Y7="",NA(),Y7)</f>
        <v>99.27</v>
      </c>
      <c r="Z6" s="36">
        <f t="shared" si="4"/>
        <v>77.25</v>
      </c>
      <c r="AA6" s="36">
        <f t="shared" si="4"/>
        <v>80.180000000000007</v>
      </c>
      <c r="AB6" s="36">
        <f t="shared" si="4"/>
        <v>66.540000000000006</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1039.4000000000001</v>
      </c>
      <c r="BF6" s="36">
        <f t="shared" ref="BF6:BN6" si="7">IF(BF7="",NA(),BF7)</f>
        <v>1759.59</v>
      </c>
      <c r="BG6" s="36">
        <f t="shared" si="7"/>
        <v>2064.0700000000002</v>
      </c>
      <c r="BH6" s="36">
        <f t="shared" si="7"/>
        <v>1852.82</v>
      </c>
      <c r="BI6" s="36">
        <f t="shared" si="7"/>
        <v>1787.45</v>
      </c>
      <c r="BJ6" s="36">
        <f t="shared" si="7"/>
        <v>1595.62</v>
      </c>
      <c r="BK6" s="36">
        <f t="shared" si="7"/>
        <v>1302.33</v>
      </c>
      <c r="BL6" s="36">
        <f t="shared" si="7"/>
        <v>1274.21</v>
      </c>
      <c r="BM6" s="36">
        <f t="shared" si="7"/>
        <v>1183.92</v>
      </c>
      <c r="BN6" s="36">
        <f t="shared" si="7"/>
        <v>1128.72</v>
      </c>
      <c r="BO6" s="35" t="str">
        <f>IF(BO7="","",IF(BO7="-","【-】","【"&amp;SUBSTITUTE(TEXT(BO7,"#,##0.00"),"-","△")&amp;"】"))</f>
        <v>【949.15】</v>
      </c>
      <c r="BP6" s="36">
        <f>IF(BP7="",NA(),BP7)</f>
        <v>60.15</v>
      </c>
      <c r="BQ6" s="36">
        <f t="shared" ref="BQ6:BY6" si="8">IF(BQ7="",NA(),BQ7)</f>
        <v>89.79</v>
      </c>
      <c r="BR6" s="36">
        <f t="shared" si="8"/>
        <v>37.270000000000003</v>
      </c>
      <c r="BS6" s="36">
        <f t="shared" si="8"/>
        <v>46.62</v>
      </c>
      <c r="BT6" s="36">
        <f t="shared" si="8"/>
        <v>43.61</v>
      </c>
      <c r="BU6" s="36">
        <f t="shared" si="8"/>
        <v>37.92</v>
      </c>
      <c r="BV6" s="36">
        <f t="shared" si="8"/>
        <v>40.89</v>
      </c>
      <c r="BW6" s="36">
        <f t="shared" si="8"/>
        <v>41.25</v>
      </c>
      <c r="BX6" s="36">
        <f t="shared" si="8"/>
        <v>42.5</v>
      </c>
      <c r="BY6" s="36">
        <f t="shared" si="8"/>
        <v>41.84</v>
      </c>
      <c r="BZ6" s="35" t="str">
        <f>IF(BZ7="","",IF(BZ7="-","【-】","【"&amp;SUBSTITUTE(TEXT(BZ7,"#,##0.00"),"-","△")&amp;"】"))</f>
        <v>【55.87】</v>
      </c>
      <c r="CA6" s="36">
        <f>IF(CA7="",NA(),CA7)</f>
        <v>313.17</v>
      </c>
      <c r="CB6" s="36">
        <f t="shared" ref="CB6:CJ6" si="9">IF(CB7="",NA(),CB7)</f>
        <v>211.19</v>
      </c>
      <c r="CC6" s="36">
        <f t="shared" si="9"/>
        <v>508.18</v>
      </c>
      <c r="CD6" s="36">
        <f t="shared" si="9"/>
        <v>417.31</v>
      </c>
      <c r="CE6" s="36">
        <f t="shared" si="9"/>
        <v>458.42</v>
      </c>
      <c r="CF6" s="36">
        <f t="shared" si="9"/>
        <v>423.18</v>
      </c>
      <c r="CG6" s="36">
        <f t="shared" si="9"/>
        <v>383.2</v>
      </c>
      <c r="CH6" s="36">
        <f t="shared" si="9"/>
        <v>383.25</v>
      </c>
      <c r="CI6" s="36">
        <f t="shared" si="9"/>
        <v>377.72</v>
      </c>
      <c r="CJ6" s="36">
        <f t="shared" si="9"/>
        <v>390.47</v>
      </c>
      <c r="CK6" s="35" t="str">
        <f>IF(CK7="","",IF(CK7="-","【-】","【"&amp;SUBSTITUTE(TEXT(CK7,"#,##0.00"),"-","△")&amp;"】"))</f>
        <v>【288.19】</v>
      </c>
      <c r="CL6" s="36">
        <f>IF(CL7="",NA(),CL7)</f>
        <v>80.77</v>
      </c>
      <c r="CM6" s="36">
        <f t="shared" ref="CM6:CU6" si="10">IF(CM7="",NA(),CM7)</f>
        <v>76.12</v>
      </c>
      <c r="CN6" s="36">
        <f t="shared" si="10"/>
        <v>68.17</v>
      </c>
      <c r="CO6" s="36">
        <f t="shared" si="10"/>
        <v>68.78</v>
      </c>
      <c r="CP6" s="36">
        <f t="shared" si="10"/>
        <v>72.150000000000006</v>
      </c>
      <c r="CQ6" s="36">
        <f t="shared" si="10"/>
        <v>46.9</v>
      </c>
      <c r="CR6" s="36">
        <f t="shared" si="10"/>
        <v>47.95</v>
      </c>
      <c r="CS6" s="36">
        <f t="shared" si="10"/>
        <v>48.26</v>
      </c>
      <c r="CT6" s="36">
        <f t="shared" si="10"/>
        <v>48.01</v>
      </c>
      <c r="CU6" s="36">
        <f t="shared" si="10"/>
        <v>49.08</v>
      </c>
      <c r="CV6" s="35" t="str">
        <f>IF(CV7="","",IF(CV7="-","【-】","【"&amp;SUBSTITUTE(TEXT(CV7,"#,##0.00"),"-","△")&amp;"】"))</f>
        <v>【56.31】</v>
      </c>
      <c r="CW6" s="36">
        <f>IF(CW7="",NA(),CW7)</f>
        <v>74.64</v>
      </c>
      <c r="CX6" s="36">
        <f t="shared" ref="CX6:DF6" si="11">IF(CX7="",NA(),CX7)</f>
        <v>77</v>
      </c>
      <c r="CY6" s="36">
        <f t="shared" si="11"/>
        <v>76.849999999999994</v>
      </c>
      <c r="CZ6" s="36">
        <f t="shared" si="11"/>
        <v>80.12</v>
      </c>
      <c r="DA6" s="36">
        <f t="shared" si="11"/>
        <v>74.010000000000005</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304247</v>
      </c>
      <c r="D7" s="38">
        <v>47</v>
      </c>
      <c r="E7" s="38">
        <v>1</v>
      </c>
      <c r="F7" s="38">
        <v>0</v>
      </c>
      <c r="G7" s="38">
        <v>0</v>
      </c>
      <c r="H7" s="38" t="s">
        <v>96</v>
      </c>
      <c r="I7" s="38" t="s">
        <v>97</v>
      </c>
      <c r="J7" s="38" t="s">
        <v>98</v>
      </c>
      <c r="K7" s="38" t="s">
        <v>99</v>
      </c>
      <c r="L7" s="38" t="s">
        <v>100</v>
      </c>
      <c r="M7" s="38" t="s">
        <v>101</v>
      </c>
      <c r="N7" s="39" t="s">
        <v>102</v>
      </c>
      <c r="O7" s="39" t="s">
        <v>103</v>
      </c>
      <c r="P7" s="39">
        <v>35.450000000000003</v>
      </c>
      <c r="Q7" s="39">
        <v>3210</v>
      </c>
      <c r="R7" s="39">
        <v>2581</v>
      </c>
      <c r="S7" s="39">
        <v>294.23</v>
      </c>
      <c r="T7" s="39">
        <v>8.77</v>
      </c>
      <c r="U7" s="39">
        <v>911</v>
      </c>
      <c r="V7" s="39">
        <v>2.67</v>
      </c>
      <c r="W7" s="39">
        <v>341.2</v>
      </c>
      <c r="X7" s="39">
        <v>91.28</v>
      </c>
      <c r="Y7" s="39">
        <v>99.27</v>
      </c>
      <c r="Z7" s="39">
        <v>77.25</v>
      </c>
      <c r="AA7" s="39">
        <v>80.180000000000007</v>
      </c>
      <c r="AB7" s="39">
        <v>66.540000000000006</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1039.4000000000001</v>
      </c>
      <c r="BF7" s="39">
        <v>1759.59</v>
      </c>
      <c r="BG7" s="39">
        <v>2064.0700000000002</v>
      </c>
      <c r="BH7" s="39">
        <v>1852.82</v>
      </c>
      <c r="BI7" s="39">
        <v>1787.45</v>
      </c>
      <c r="BJ7" s="39">
        <v>1595.62</v>
      </c>
      <c r="BK7" s="39">
        <v>1302.33</v>
      </c>
      <c r="BL7" s="39">
        <v>1274.21</v>
      </c>
      <c r="BM7" s="39">
        <v>1183.92</v>
      </c>
      <c r="BN7" s="39">
        <v>1128.72</v>
      </c>
      <c r="BO7" s="39">
        <v>949.15</v>
      </c>
      <c r="BP7" s="39">
        <v>60.15</v>
      </c>
      <c r="BQ7" s="39">
        <v>89.79</v>
      </c>
      <c r="BR7" s="39">
        <v>37.270000000000003</v>
      </c>
      <c r="BS7" s="39">
        <v>46.62</v>
      </c>
      <c r="BT7" s="39">
        <v>43.61</v>
      </c>
      <c r="BU7" s="39">
        <v>37.92</v>
      </c>
      <c r="BV7" s="39">
        <v>40.89</v>
      </c>
      <c r="BW7" s="39">
        <v>41.25</v>
      </c>
      <c r="BX7" s="39">
        <v>42.5</v>
      </c>
      <c r="BY7" s="39">
        <v>41.84</v>
      </c>
      <c r="BZ7" s="39">
        <v>55.87</v>
      </c>
      <c r="CA7" s="39">
        <v>313.17</v>
      </c>
      <c r="CB7" s="39">
        <v>211.19</v>
      </c>
      <c r="CC7" s="39">
        <v>508.18</v>
      </c>
      <c r="CD7" s="39">
        <v>417.31</v>
      </c>
      <c r="CE7" s="39">
        <v>458.42</v>
      </c>
      <c r="CF7" s="39">
        <v>423.18</v>
      </c>
      <c r="CG7" s="39">
        <v>383.2</v>
      </c>
      <c r="CH7" s="39">
        <v>383.25</v>
      </c>
      <c r="CI7" s="39">
        <v>377.72</v>
      </c>
      <c r="CJ7" s="39">
        <v>390.47</v>
      </c>
      <c r="CK7" s="39">
        <v>288.19</v>
      </c>
      <c r="CL7" s="39">
        <v>80.77</v>
      </c>
      <c r="CM7" s="39">
        <v>76.12</v>
      </c>
      <c r="CN7" s="39">
        <v>68.17</v>
      </c>
      <c r="CO7" s="39">
        <v>68.78</v>
      </c>
      <c r="CP7" s="39">
        <v>72.150000000000006</v>
      </c>
      <c r="CQ7" s="39">
        <v>46.9</v>
      </c>
      <c r="CR7" s="39">
        <v>47.95</v>
      </c>
      <c r="CS7" s="39">
        <v>48.26</v>
      </c>
      <c r="CT7" s="39">
        <v>48.01</v>
      </c>
      <c r="CU7" s="39">
        <v>49.08</v>
      </c>
      <c r="CV7" s="39">
        <v>56.31</v>
      </c>
      <c r="CW7" s="39">
        <v>74.64</v>
      </c>
      <c r="CX7" s="39">
        <v>77</v>
      </c>
      <c r="CY7" s="39">
        <v>76.849999999999994</v>
      </c>
      <c r="CZ7" s="39">
        <v>80.12</v>
      </c>
      <c r="DA7" s="39">
        <v>74.010000000000005</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L190217</cp:lastModifiedBy>
  <cp:lastPrinted>2022-01-17T05:02:13Z</cp:lastPrinted>
  <dcterms:created xsi:type="dcterms:W3CDTF">2021-12-03T07:04:17Z</dcterms:created>
  <dcterms:modified xsi:type="dcterms:W3CDTF">2022-01-17T05:07:57Z</dcterms:modified>
  <cp:category/>
</cp:coreProperties>
</file>