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kxrbUB+8fnfwV80gBetEu0UEsdLpLBu0iPdbVKFpNbj36HLielt4YDmAJRgzPGCo4B9J/XYvL2d2+OvzUfRkcQ==" workbookSaltValue="iTGXGTgfimAP9uflnEMv+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LP10" i="4" s="1"/>
  <c r="AD6" i="5"/>
  <c r="AC6" i="5"/>
  <c r="AB6" i="5"/>
  <c r="AA6" i="5"/>
  <c r="Z6" i="5"/>
  <c r="Y6" i="5"/>
  <c r="X6" i="5"/>
  <c r="W6" i="5"/>
  <c r="V6" i="5"/>
  <c r="U6" i="5"/>
  <c r="T6" i="5"/>
  <c r="S6" i="5"/>
  <c r="EG10" i="4" s="1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JW10" i="4"/>
  <c r="ID10" i="4"/>
  <c r="FZ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FL54" i="4"/>
  <c r="FL32" i="4"/>
  <c r="CS78" i="4"/>
  <c r="BX54" i="4"/>
  <c r="BX32" i="4"/>
  <c r="MN54" i="4"/>
  <c r="MN32" i="4"/>
  <c r="HM78" i="4"/>
  <c r="C11" i="5"/>
  <c r="D11" i="5"/>
  <c r="E11" i="5"/>
  <c r="B11" i="5"/>
  <c r="DS54" i="4" l="1"/>
  <c r="AN78" i="4"/>
  <c r="AE32" i="4"/>
  <c r="AE54" i="4"/>
  <c r="KU54" i="4"/>
  <c r="KU32" i="4"/>
  <c r="KC78" i="4"/>
  <c r="HG54" i="4"/>
  <c r="HG32" i="4"/>
  <c r="FH78" i="4"/>
  <c r="DS32" i="4"/>
  <c r="IK54" i="4"/>
  <c r="LO78" i="4"/>
  <c r="GT78" i="4"/>
  <c r="EW54" i="4"/>
  <c r="EW32" i="4"/>
  <c r="BZ78" i="4"/>
  <c r="BI54" i="4"/>
  <c r="BI32" i="4"/>
  <c r="LY54" i="4"/>
  <c r="LY32" i="4"/>
  <c r="IK32" i="4"/>
  <c r="EO78" i="4"/>
  <c r="U78" i="4"/>
  <c r="P54" i="4"/>
  <c r="P32" i="4"/>
  <c r="KF54" i="4"/>
  <c r="KF32" i="4"/>
  <c r="JJ78" i="4"/>
  <c r="GR54" i="4"/>
  <c r="GR32" i="4"/>
  <c r="DD54" i="4"/>
  <c r="DD32" i="4"/>
  <c r="AT32" i="4"/>
  <c r="LJ32" i="4"/>
  <c r="LJ54" i="4"/>
  <c r="KV78" i="4"/>
  <c r="HV54" i="4"/>
  <c r="HV32" i="4"/>
  <c r="GA78" i="4"/>
  <c r="EH54" i="4"/>
  <c r="EH32" i="4"/>
  <c r="BG78" i="4"/>
  <c r="AT54" i="4"/>
</calcChain>
</file>

<file path=xl/sharedStrings.xml><?xml version="1.0" encoding="utf-8"?>
<sst xmlns="http://schemas.openxmlformats.org/spreadsheetml/2006/main" count="326" uniqueCount="185">
  <si>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</si>
  <si>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</si>
  <si>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</si>
  <si>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</si>
  <si>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</si>
  <si>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</si>
  <si>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</si>
  <si>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</si>
  <si>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</si>
  <si>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</si>
  <si>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</si>
  <si>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</si>
  <si>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</si>
  <si>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</si>
  <si>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</si>
  <si>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</si>
  <si>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</si>
  <si>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</si>
  <si>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</si>
  <si>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</si>
  <si>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</si>
  <si>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</si>
  <si>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</si>
  <si>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</si>
  <si>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</si>
  <si>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</si>
  <si>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</si>
  <si>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</si>
  <si>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</si>
  <si>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</si>
  <si>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</si>
  <si>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</si>
  <si>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</si>
  <si>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</si>
  <si>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</si>
  <si>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</si>
  <si>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</si>
  <si>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</si>
  <si>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</si>
  <si>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</si>
  <si>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</si>
  <si>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</si>
  <si>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</si>
  <si>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</si>
  <si>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</si>
  <si>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</si>
  <si>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</si>
  <si>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</si>
  <si>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</si>
  <si>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</si>
  <si>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</si>
  <si>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</si>
  <si>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</si>
  <si>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</si>
  <si>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</si>
  <si>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</si>
  <si>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</si>
  <si>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</si>
  <si>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</si>
  <si>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</si>
  <si>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</si>
  <si>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</si>
  <si>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</si>
  <si>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</si>
  <si>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</si>
  <si>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</si>
  <si>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</si>
  <si>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</si>
  <si>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</si>
  <si>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</si>
  <si>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</si>
  <si>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</si>
  <si>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</si>
  <si>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</si>
  <si>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</si>
  <si>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</si>
  <si>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</si>
  <si>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</si>
  <si>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</si>
  <si>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</si>
  <si>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</si>
  <si>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</si>
  <si>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</si>
  <si>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</si>
  <si>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</si>
  <si>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</si>
  <si>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</si>
  <si>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</si>
  <si>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</si>
  <si>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</si>
  <si>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</si>
  <si>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</si>
  <si>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</si>
  <si>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</si>
  <si>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</si>
  <si>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</si>
  <si>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</si>
  <si>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</si>
  <si>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</si>
  <si>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</si>
  <si>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</si>
  <si>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</si>
  <si>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</si>
  <si>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</si>
  <si>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</si>
  <si>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</si>
  <si>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</si>
  <si>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</si>
  <si>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</si>
  <si>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</si>
  <si>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</si>
  <si>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</si>
  <si>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</si>
  <si>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</si>
  <si>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</si>
  <si>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</si>
  <si>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</si>
  <si>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</si>
  <si>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</si>
  <si>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</si>
  <si>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</si>
  <si>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</si>
  <si>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</si>
  <si>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</si>
  <si>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</si>
  <si>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</si>
  <si>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</si>
  <si>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</si>
  <si>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</si>
  <si>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</si>
  <si>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</si>
  <si>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</si>
  <si>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</si>
  <si>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</si>
  <si>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</si>
  <si>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</si>
  <si>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</si>
  <si>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</si>
  <si>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</si>
  <si>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</si>
  <si>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</si>
  <si>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</si>
  <si>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</si>
  <si>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</si>
  <si>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</si>
  <si>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</si>
  <si>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</si>
  <si>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</si>
  <si>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</si>
  <si>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</si>
  <si>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</si>
  <si>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</si>
  <si>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</si>
  <si>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当該値(N-1)</t>
    <phoneticPr fontId="5"/>
  </si>
  <si>
    <t>当該値(N-1)</t>
    <phoneticPr fontId="5"/>
  </si>
  <si>
    <t>当該値(N-4)</t>
    <phoneticPr fontId="5"/>
  </si>
  <si>
    <t>当該値(N-4)</t>
    <phoneticPr fontId="5"/>
  </si>
  <si>
    <t>当該値(N-3)</t>
    <phoneticPr fontId="5"/>
  </si>
  <si>
    <t>当該値(N)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</si>
  <si>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</si>
  <si>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</si>
  <si>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</si>
  <si>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</si>
  <si>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和歌山県</t>
  </si>
  <si>
    <t>那智勝浦町</t>
  </si>
  <si>
    <t>温泉病院</t>
  </si>
  <si>
    <t>当然財務</t>
  </si>
  <si>
    <t>病院事業</t>
  </si>
  <si>
    <t>一般病院</t>
  </si>
  <si>
    <t>100床以上～200床未満</t>
  </si>
  <si>
    <t>非設置</t>
  </si>
  <si>
    <t>直営</t>
  </si>
  <si>
    <t>ド 透 訓</t>
  </si>
  <si>
    <t>救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</si>
  <si>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</si>
  <si>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</si>
  <si>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</si>
  <si>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</si>
  <si>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</si>
  <si>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</si>
  <si>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</si>
  <si>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院は、新宮保健医療圏の拠点病院である新宮市立医療センターの連携病院として、救急医療を提供できる診療体制を維持している。特に、急性期以降のステージを受け持つリハビリテーション拠点病院である。
　また、県の災害支援病院に指定されており、災害拠点病院を支援する機能を担っている。</t>
    <rPh sb="1" eb="3">
      <t>トウイン</t>
    </rPh>
    <rPh sb="5" eb="7">
      <t>シングウ</t>
    </rPh>
    <rPh sb="7" eb="9">
      <t>ホケン</t>
    </rPh>
    <rPh sb="9" eb="11">
      <t>イリョウ</t>
    </rPh>
    <rPh sb="11" eb="12">
      <t>ケン</t>
    </rPh>
    <rPh sb="13" eb="15">
      <t>キョテン</t>
    </rPh>
    <rPh sb="15" eb="17">
      <t>ビョウイン</t>
    </rPh>
    <rPh sb="20" eb="22">
      <t>シングウ</t>
    </rPh>
    <rPh sb="22" eb="24">
      <t>シリツ</t>
    </rPh>
    <rPh sb="24" eb="26">
      <t>イリョウ</t>
    </rPh>
    <rPh sb="31" eb="33">
      <t>レンケイ</t>
    </rPh>
    <rPh sb="33" eb="35">
      <t>ビョウイン</t>
    </rPh>
    <rPh sb="39" eb="41">
      <t>キュウキュウ</t>
    </rPh>
    <rPh sb="41" eb="43">
      <t>イリョウ</t>
    </rPh>
    <rPh sb="44" eb="46">
      <t>テイキョウ</t>
    </rPh>
    <rPh sb="49" eb="51">
      <t>シンリョウ</t>
    </rPh>
    <rPh sb="51" eb="53">
      <t>タイセイ</t>
    </rPh>
    <rPh sb="54" eb="56">
      <t>イジ</t>
    </rPh>
    <rPh sb="61" eb="62">
      <t>トク</t>
    </rPh>
    <rPh sb="64" eb="67">
      <t>キュウセイキ</t>
    </rPh>
    <rPh sb="67" eb="69">
      <t>イコウ</t>
    </rPh>
    <rPh sb="75" eb="76">
      <t>ウ</t>
    </rPh>
    <rPh sb="77" eb="78">
      <t>モ</t>
    </rPh>
    <rPh sb="88" eb="90">
      <t>キョテン</t>
    </rPh>
    <rPh sb="90" eb="92">
      <t>ビョウイン</t>
    </rPh>
    <rPh sb="101" eb="102">
      <t>ケン</t>
    </rPh>
    <rPh sb="103" eb="105">
      <t>サイガイ</t>
    </rPh>
    <rPh sb="105" eb="107">
      <t>シエン</t>
    </rPh>
    <rPh sb="107" eb="109">
      <t>ビョウイン</t>
    </rPh>
    <rPh sb="110" eb="112">
      <t>シテイ</t>
    </rPh>
    <rPh sb="118" eb="124">
      <t>サイガイキョテンビョウイン</t>
    </rPh>
    <rPh sb="125" eb="127">
      <t>シエン</t>
    </rPh>
    <rPh sb="129" eb="131">
      <t>キノウ</t>
    </rPh>
    <rPh sb="132" eb="133">
      <t>ニナ</t>
    </rPh>
    <phoneticPr fontId="5"/>
  </si>
  <si>
    <t>　施設の老朽化や、将来予想される巨大地震・津波に対応するため、平成30年４月に新病院を開設した。併せてＭＲＩ等の大型医療機器も更新した。</t>
    <rPh sb="1" eb="3">
      <t>シセツ</t>
    </rPh>
    <rPh sb="4" eb="7">
      <t>ロウキュウカ</t>
    </rPh>
    <rPh sb="9" eb="11">
      <t>ショウライ</t>
    </rPh>
    <rPh sb="11" eb="13">
      <t>ヨソウ</t>
    </rPh>
    <rPh sb="16" eb="18">
      <t>キョダイ</t>
    </rPh>
    <rPh sb="18" eb="20">
      <t>ジシン</t>
    </rPh>
    <rPh sb="21" eb="23">
      <t>ツナミ</t>
    </rPh>
    <rPh sb="24" eb="26">
      <t>タイオウ</t>
    </rPh>
    <rPh sb="31" eb="33">
      <t>ヘイセイ</t>
    </rPh>
    <rPh sb="35" eb="36">
      <t>ネン</t>
    </rPh>
    <rPh sb="37" eb="38">
      <t>ガツ</t>
    </rPh>
    <rPh sb="39" eb="42">
      <t>シンビョウイン</t>
    </rPh>
    <rPh sb="43" eb="45">
      <t>カイセツ</t>
    </rPh>
    <rPh sb="48" eb="49">
      <t>アワ</t>
    </rPh>
    <rPh sb="54" eb="55">
      <t>トウ</t>
    </rPh>
    <rPh sb="56" eb="58">
      <t>オオガタ</t>
    </rPh>
    <rPh sb="58" eb="60">
      <t>イリョウ</t>
    </rPh>
    <rPh sb="60" eb="62">
      <t>キキ</t>
    </rPh>
    <rPh sb="63" eb="65">
      <t>コウシン</t>
    </rPh>
    <phoneticPr fontId="5"/>
  </si>
  <si>
    <t>　令和２年度においては、整形外科の体制が充実し、医業収益の増収により医業収支比率・経常収支比率が上昇し、経常黒字を計上した。それに加え新型コロナの流行に伴う補助金受入れ等の効果もあり、経営に関する指標が概ね改善した。</t>
    <rPh sb="1" eb="3">
      <t>レイワ</t>
    </rPh>
    <rPh sb="5" eb="6">
      <t>ド</t>
    </rPh>
    <rPh sb="12" eb="14">
      <t>セイケイ</t>
    </rPh>
    <rPh sb="14" eb="16">
      <t>ゲカ</t>
    </rPh>
    <rPh sb="17" eb="19">
      <t>タイセイ</t>
    </rPh>
    <rPh sb="20" eb="22">
      <t>ジュウジツ</t>
    </rPh>
    <rPh sb="24" eb="26">
      <t>イギョウ</t>
    </rPh>
    <rPh sb="26" eb="28">
      <t>シュウエキ</t>
    </rPh>
    <rPh sb="29" eb="31">
      <t>ゾウシュウ</t>
    </rPh>
    <rPh sb="34" eb="36">
      <t>イギョウ</t>
    </rPh>
    <rPh sb="36" eb="38">
      <t>シュウシ</t>
    </rPh>
    <rPh sb="38" eb="40">
      <t>ヒリツ</t>
    </rPh>
    <rPh sb="41" eb="43">
      <t>ケイジョウ</t>
    </rPh>
    <rPh sb="43" eb="45">
      <t>シュウシ</t>
    </rPh>
    <rPh sb="45" eb="47">
      <t>ヒリツ</t>
    </rPh>
    <rPh sb="48" eb="50">
      <t>ジョウショウ</t>
    </rPh>
    <rPh sb="52" eb="54">
      <t>ケイジョウ</t>
    </rPh>
    <rPh sb="54" eb="56">
      <t>クロジ</t>
    </rPh>
    <rPh sb="57" eb="59">
      <t>ケイジョウ</t>
    </rPh>
    <rPh sb="65" eb="66">
      <t>クワ</t>
    </rPh>
    <rPh sb="67" eb="69">
      <t>シンガタ</t>
    </rPh>
    <rPh sb="73" eb="75">
      <t>リュウコウ</t>
    </rPh>
    <rPh sb="76" eb="77">
      <t>トモナ</t>
    </rPh>
    <rPh sb="78" eb="81">
      <t>ホジョキン</t>
    </rPh>
    <rPh sb="81" eb="83">
      <t>ウケイ</t>
    </rPh>
    <rPh sb="84" eb="85">
      <t>トウ</t>
    </rPh>
    <rPh sb="86" eb="88">
      <t>コウカ</t>
    </rPh>
    <rPh sb="92" eb="94">
      <t>ケイエイ</t>
    </rPh>
    <rPh sb="95" eb="96">
      <t>カン</t>
    </rPh>
    <rPh sb="98" eb="100">
      <t>シヒョウ</t>
    </rPh>
    <rPh sb="101" eb="102">
      <t>オオム</t>
    </rPh>
    <rPh sb="103" eb="105">
      <t>カイゼン</t>
    </rPh>
    <phoneticPr fontId="5"/>
  </si>
  <si>
    <t>　新病院開設を機に看護師不足はおおむね解消し、常勤医師についても経営改革プランの目標としている10名を確保することができた。収益も常勤医師数に比例する形で上昇しており、今後も医師確保を絶え間なく続ける必要がある。
　加えて、地域医療構想を踏まえたうえで病院の機能を最大限に活用し、定期的に医療機能の見直しを図る。</t>
    <rPh sb="1" eb="6">
      <t>シンビョウインカイセツ</t>
    </rPh>
    <rPh sb="7" eb="8">
      <t>キ</t>
    </rPh>
    <rPh sb="9" eb="12">
      <t>カンゴシ</t>
    </rPh>
    <rPh sb="12" eb="14">
      <t>ブソク</t>
    </rPh>
    <rPh sb="19" eb="21">
      <t>カイショウ</t>
    </rPh>
    <rPh sb="23" eb="25">
      <t>ジョウキン</t>
    </rPh>
    <rPh sb="25" eb="27">
      <t>イシ</t>
    </rPh>
    <rPh sb="32" eb="34">
      <t>ケイエイ</t>
    </rPh>
    <rPh sb="34" eb="36">
      <t>カイカク</t>
    </rPh>
    <rPh sb="40" eb="42">
      <t>モクヒョウ</t>
    </rPh>
    <rPh sb="49" eb="50">
      <t>メイ</t>
    </rPh>
    <rPh sb="51" eb="53">
      <t>カクホ</t>
    </rPh>
    <rPh sb="62" eb="64">
      <t>シュウエキ</t>
    </rPh>
    <rPh sb="65" eb="67">
      <t>ジョウキン</t>
    </rPh>
    <rPh sb="67" eb="69">
      <t>イシ</t>
    </rPh>
    <rPh sb="69" eb="70">
      <t>スウ</t>
    </rPh>
    <rPh sb="71" eb="73">
      <t>ヒレイ</t>
    </rPh>
    <rPh sb="75" eb="76">
      <t>カタチ</t>
    </rPh>
    <rPh sb="77" eb="79">
      <t>ジョウショウ</t>
    </rPh>
    <rPh sb="84" eb="86">
      <t>コンゴ</t>
    </rPh>
    <rPh sb="87" eb="89">
      <t>イシ</t>
    </rPh>
    <rPh sb="89" eb="91">
      <t>カクホ</t>
    </rPh>
    <rPh sb="92" eb="93">
      <t>タ</t>
    </rPh>
    <rPh sb="94" eb="95">
      <t>マ</t>
    </rPh>
    <rPh sb="97" eb="98">
      <t>ツヅ</t>
    </rPh>
    <rPh sb="100" eb="102">
      <t>ヒツヨウ</t>
    </rPh>
    <rPh sb="108" eb="109">
      <t>クワ</t>
    </rPh>
    <rPh sb="112" eb="114">
      <t>チイキ</t>
    </rPh>
    <rPh sb="114" eb="116">
      <t>イリョウ</t>
    </rPh>
    <rPh sb="116" eb="118">
      <t>コウソウ</t>
    </rPh>
    <rPh sb="119" eb="120">
      <t>フ</t>
    </rPh>
    <rPh sb="126" eb="128">
      <t>ビョウイン</t>
    </rPh>
    <rPh sb="129" eb="131">
      <t>キノウ</t>
    </rPh>
    <rPh sb="132" eb="135">
      <t>サイダイゲン</t>
    </rPh>
    <rPh sb="136" eb="138">
      <t>カツヨウ</t>
    </rPh>
    <rPh sb="140" eb="143">
      <t>テイキテキ</t>
    </rPh>
    <rPh sb="144" eb="146">
      <t>イリョウ</t>
    </rPh>
    <rPh sb="146" eb="148">
      <t>キノウ</t>
    </rPh>
    <rPh sb="149" eb="151">
      <t>ミナオ</t>
    </rPh>
    <rPh sb="153" eb="154">
      <t>ハカ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</si>
</sst>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justify" vertical="top" wrapText="1"/>
      <protection locked="0"/>
    </xf>
    <xf numFmtId="0" fontId="6" fillId="0" borderId="0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1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justify" vertical="top" wrapText="1" shrinkToFit="1"/>
      <protection locked="0"/>
    </xf>
    <xf numFmtId="0" fontId="6" fillId="0" borderId="0" xfId="0" applyFont="1" applyBorder="1" applyAlignment="1" applyProtection="1">
      <alignment horizontal="justify" vertical="top" wrapText="1" shrinkToFit="1"/>
      <protection locked="0"/>
    </xf>
    <xf numFmtId="0" fontId="6" fillId="0" borderId="9" xfId="0" applyFont="1" applyBorder="1" applyAlignment="1" applyProtection="1">
      <alignment horizontal="justify" vertical="top" wrapText="1" shrinkToFit="1"/>
      <protection locked="0"/>
    </xf>
    <xf numFmtId="0" fontId="6" fillId="0" borderId="10" xfId="0" applyFont="1" applyBorder="1" applyAlignment="1" applyProtection="1">
      <alignment horizontal="justify" vertical="top" wrapText="1" shrinkToFit="1"/>
      <protection locked="0"/>
    </xf>
    <xf numFmtId="0" fontId="6" fillId="0" borderId="1" xfId="0" applyFont="1" applyBorder="1" applyAlignment="1" applyProtection="1">
      <alignment horizontal="justify" vertical="top" wrapText="1" shrinkToFit="1"/>
      <protection locked="0"/>
    </xf>
    <xf numFmtId="0" fontId="6" fillId="0" borderId="11" xfId="0" applyFont="1" applyBorder="1" applyAlignment="1" applyProtection="1">
      <alignment horizontal="justify" vertical="top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70.8</c:v>
                </c:pt>
                <c:pt idx="1">
                  <c:v>68.099999999999994</c:v>
                </c:pt>
                <c:pt idx="2">
                  <c:v>82.3</c:v>
                </c:pt>
                <c:pt idx="3">
                  <c:v>87.1</c:v>
                </c:pt>
                <c:pt idx="4">
                  <c:v>90.6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75-4ABF-BBFF-CC3A35670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24320"/>
        <c:axId val="19886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69.7</c:v>
                </c:pt>
                <c:pt idx="2">
                  <c:v>70.099999999999994</c:v>
                </c:pt>
                <c:pt idx="3">
                  <c:v>70.400000000000006</c:v>
                </c:pt>
                <c:pt idx="4">
                  <c:v>65.8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75-4ABF-BBFF-CC3A35670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24320"/>
        <c:axId val="198865664"/>
      </c:lineChart>
      <c:catAx>
        <c:axId val="198824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8865664"/>
        <c:crosses val="autoZero"/>
        <c:auto val="1"/>
        <c:lblAlgn val="ctr"/>
        <c:lblOffset val="100"/>
        <c:noMultiLvlLbl val="1"/>
      </c:catAx>
      <c:valAx>
        <c:axId val="19886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8824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13018</c:v>
                </c:pt>
                <c:pt idx="1">
                  <c:v>12339</c:v>
                </c:pt>
                <c:pt idx="2">
                  <c:v>10193</c:v>
                </c:pt>
                <c:pt idx="3">
                  <c:v>11192</c:v>
                </c:pt>
                <c:pt idx="4">
                  <c:v>11412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2-4EDB-BED3-4ABBEE9C0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535552"/>
        <c:axId val="18853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9976</c:v>
                </c:pt>
                <c:pt idx="1">
                  <c:v>10130</c:v>
                </c:pt>
                <c:pt idx="2">
                  <c:v>10244</c:v>
                </c:pt>
                <c:pt idx="3">
                  <c:v>10602</c:v>
                </c:pt>
                <c:pt idx="4">
                  <c:v>11234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2-4EDB-BED3-4ABBEE9C0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35552"/>
        <c:axId val="188537472"/>
      </c:lineChart>
      <c:catAx>
        <c:axId val="188535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8537472"/>
        <c:crosses val="autoZero"/>
        <c:auto val="1"/>
        <c:lblAlgn val="ctr"/>
        <c:lblOffset val="100"/>
        <c:noMultiLvlLbl val="1"/>
      </c:catAx>
      <c:valAx>
        <c:axId val="18853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8535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26546</c:v>
                </c:pt>
                <c:pt idx="1">
                  <c:v>26586</c:v>
                </c:pt>
                <c:pt idx="2">
                  <c:v>31478</c:v>
                </c:pt>
                <c:pt idx="3">
                  <c:v>31876</c:v>
                </c:pt>
                <c:pt idx="4">
                  <c:v>34093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DD-470F-B794-E5275F432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572032"/>
        <c:axId val="18857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33492</c:v>
                </c:pt>
                <c:pt idx="1">
                  <c:v>34136</c:v>
                </c:pt>
                <c:pt idx="2">
                  <c:v>34924</c:v>
                </c:pt>
                <c:pt idx="3">
                  <c:v>35788</c:v>
                </c:pt>
                <c:pt idx="4">
                  <c:v>37855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DD-470F-B794-E5275F432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72032"/>
        <c:axId val="188573952"/>
      </c:lineChart>
      <c:catAx>
        <c:axId val="188572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8573952"/>
        <c:crosses val="autoZero"/>
        <c:auto val="1"/>
        <c:lblAlgn val="ctr"/>
        <c:lblOffset val="100"/>
        <c:noMultiLvlLbl val="1"/>
      </c:catAx>
      <c:valAx>
        <c:axId val="18857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8572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30</c:v>
                </c:pt>
                <c:pt idx="1">
                  <c:v>40.200000000000003</c:v>
                </c:pt>
                <c:pt idx="2">
                  <c:v>58</c:v>
                </c:pt>
                <c:pt idx="3">
                  <c:v>56</c:v>
                </c:pt>
                <c:pt idx="4">
                  <c:v>45.8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87-49C0-BE38-EDEF0BE75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983104"/>
        <c:axId val="14200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119.5</c:v>
                </c:pt>
                <c:pt idx="1">
                  <c:v>116.9</c:v>
                </c:pt>
                <c:pt idx="2">
                  <c:v>117.1</c:v>
                </c:pt>
                <c:pt idx="3">
                  <c:v>120.5</c:v>
                </c:pt>
                <c:pt idx="4">
                  <c:v>124.2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87-49C0-BE38-EDEF0BE75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83104"/>
        <c:axId val="142005760"/>
      </c:lineChart>
      <c:catAx>
        <c:axId val="141983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2005760"/>
        <c:crosses val="autoZero"/>
        <c:auto val="1"/>
        <c:lblAlgn val="ctr"/>
        <c:lblOffset val="100"/>
        <c:noMultiLvlLbl val="1"/>
      </c:catAx>
      <c:valAx>
        <c:axId val="14200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1983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86.4</c:v>
                </c:pt>
                <c:pt idx="1">
                  <c:v>81.400000000000006</c:v>
                </c:pt>
                <c:pt idx="2">
                  <c:v>89.2</c:v>
                </c:pt>
                <c:pt idx="3">
                  <c:v>82</c:v>
                </c:pt>
                <c:pt idx="4">
                  <c:v>85.7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98-4A7F-993D-D78E9A75C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25472"/>
        <c:axId val="14603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83.9</c:v>
                </c:pt>
                <c:pt idx="2">
                  <c:v>84</c:v>
                </c:pt>
                <c:pt idx="3">
                  <c:v>84.3</c:v>
                </c:pt>
                <c:pt idx="4">
                  <c:v>80.7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98-4A7F-993D-D78E9A75C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25472"/>
        <c:axId val="146031744"/>
      </c:lineChart>
      <c:catAx>
        <c:axId val="146025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6031744"/>
        <c:crosses val="autoZero"/>
        <c:auto val="1"/>
        <c:lblAlgn val="ctr"/>
        <c:lblOffset val="100"/>
        <c:noMultiLvlLbl val="1"/>
      </c:catAx>
      <c:valAx>
        <c:axId val="14603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025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94.8</c:v>
                </c:pt>
                <c:pt idx="1">
                  <c:v>93</c:v>
                </c:pt>
                <c:pt idx="2">
                  <c:v>96.9</c:v>
                </c:pt>
                <c:pt idx="3">
                  <c:v>96.1</c:v>
                </c:pt>
                <c:pt idx="4">
                  <c:v>103.7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75-4AA0-9B23-A68F3654B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789760"/>
        <c:axId val="19884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96.7</c:v>
                </c:pt>
                <c:pt idx="1">
                  <c:v>96.6</c:v>
                </c:pt>
                <c:pt idx="2">
                  <c:v>97.2</c:v>
                </c:pt>
                <c:pt idx="3">
                  <c:v>96.9</c:v>
                </c:pt>
                <c:pt idx="4">
                  <c:v>100.6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75-4AA0-9B23-A68F3654B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89760"/>
        <c:axId val="198849280"/>
      </c:lineChart>
      <c:catAx>
        <c:axId val="198789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8849280"/>
        <c:crosses val="autoZero"/>
        <c:auto val="1"/>
        <c:lblAlgn val="ctr"/>
        <c:lblOffset val="100"/>
        <c:noMultiLvlLbl val="1"/>
      </c:catAx>
      <c:valAx>
        <c:axId val="19884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198789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78.5</c:v>
                </c:pt>
                <c:pt idx="1">
                  <c:v>82.5</c:v>
                </c:pt>
                <c:pt idx="2">
                  <c:v>6.4</c:v>
                </c:pt>
                <c:pt idx="3">
                  <c:v>11.6</c:v>
                </c:pt>
                <c:pt idx="4">
                  <c:v>16.399999999999999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D3-4FE7-84C8-F3385B7DF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60352"/>
        <c:axId val="14107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53.5</c:v>
                </c:pt>
                <c:pt idx="2">
                  <c:v>54.1</c:v>
                </c:pt>
                <c:pt idx="3">
                  <c:v>54.6</c:v>
                </c:pt>
                <c:pt idx="4">
                  <c:v>56.9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D3-4FE7-84C8-F3385B7DF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60352"/>
        <c:axId val="141074816"/>
      </c:lineChart>
      <c:catAx>
        <c:axId val="141060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1074816"/>
        <c:crosses val="autoZero"/>
        <c:auto val="1"/>
        <c:lblAlgn val="ctr"/>
        <c:lblOffset val="100"/>
        <c:noMultiLvlLbl val="1"/>
      </c:catAx>
      <c:valAx>
        <c:axId val="14107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1060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78.099999999999994</c:v>
                </c:pt>
                <c:pt idx="1">
                  <c:v>85</c:v>
                </c:pt>
                <c:pt idx="2">
                  <c:v>20.2</c:v>
                </c:pt>
                <c:pt idx="3">
                  <c:v>33.5</c:v>
                </c:pt>
                <c:pt idx="4">
                  <c:v>42.5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2C-4DEC-A7C7-AB84E644B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54112"/>
        <c:axId val="16895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71.3</c:v>
                </c:pt>
                <c:pt idx="2">
                  <c:v>71.400000000000006</c:v>
                </c:pt>
                <c:pt idx="3">
                  <c:v>71.7</c:v>
                </c:pt>
                <c:pt idx="4">
                  <c:v>72.900000000000006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2C-4DEC-A7C7-AB84E644B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954112"/>
        <c:axId val="168956288"/>
      </c:lineChart>
      <c:catAx>
        <c:axId val="168954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8956288"/>
        <c:crosses val="autoZero"/>
        <c:auto val="1"/>
        <c:lblAlgn val="ctr"/>
        <c:lblOffset val="100"/>
        <c:noMultiLvlLbl val="1"/>
      </c:catAx>
      <c:valAx>
        <c:axId val="16895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8954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17310087</c:v>
                </c:pt>
                <c:pt idx="1">
                  <c:v>17293287</c:v>
                </c:pt>
                <c:pt idx="2">
                  <c:v>38617217</c:v>
                </c:pt>
                <c:pt idx="3">
                  <c:v>38455342</c:v>
                </c:pt>
                <c:pt idx="4">
                  <c:v>38744458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53-40F4-8109-75FFE2459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90592"/>
        <c:axId val="16900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37752628</c:v>
                </c:pt>
                <c:pt idx="1">
                  <c:v>39094598</c:v>
                </c:pt>
                <c:pt idx="2">
                  <c:v>40683727</c:v>
                </c:pt>
                <c:pt idx="3">
                  <c:v>41891213</c:v>
                </c:pt>
                <c:pt idx="4">
                  <c:v>42806727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53-40F4-8109-75FFE2459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990592"/>
        <c:axId val="169000960"/>
      </c:lineChart>
      <c:catAx>
        <c:axId val="168990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9000960"/>
        <c:crosses val="autoZero"/>
        <c:auto val="1"/>
        <c:lblAlgn val="ctr"/>
        <c:lblOffset val="100"/>
        <c:noMultiLvlLbl val="1"/>
      </c:catAx>
      <c:valAx>
        <c:axId val="16900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8990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20.399999999999999</c:v>
                </c:pt>
                <c:pt idx="1">
                  <c:v>17.8</c:v>
                </c:pt>
                <c:pt idx="2">
                  <c:v>11.5</c:v>
                </c:pt>
                <c:pt idx="3">
                  <c:v>11.2</c:v>
                </c:pt>
                <c:pt idx="4">
                  <c:v>12.5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45-45D8-B35D-C11B91ACC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956352"/>
        <c:axId val="17795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18.7</c:v>
                </c:pt>
                <c:pt idx="1">
                  <c:v>18.3</c:v>
                </c:pt>
                <c:pt idx="2">
                  <c:v>17.7</c:v>
                </c:pt>
                <c:pt idx="3">
                  <c:v>17.5</c:v>
                </c:pt>
                <c:pt idx="4">
                  <c:v>17.5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45-45D8-B35D-C11B91ACC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56352"/>
        <c:axId val="177958272"/>
      </c:lineChart>
      <c:catAx>
        <c:axId val="177956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77958272"/>
        <c:crosses val="autoZero"/>
        <c:auto val="1"/>
        <c:lblAlgn val="ctr"/>
        <c:lblOffset val="100"/>
        <c:noMultiLvlLbl val="1"/>
      </c:catAx>
      <c:valAx>
        <c:axId val="17795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7956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64.3</c:v>
                </c:pt>
                <c:pt idx="1">
                  <c:v>70.599999999999994</c:v>
                </c:pt>
                <c:pt idx="2">
                  <c:v>72.5</c:v>
                </c:pt>
                <c:pt idx="3">
                  <c:v>70.400000000000006</c:v>
                </c:pt>
                <c:pt idx="4">
                  <c:v>64.7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7D-4922-BA5F-3E3E42DE6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94976"/>
        <c:axId val="18849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63.4</c:v>
                </c:pt>
                <c:pt idx="2">
                  <c:v>63.7</c:v>
                </c:pt>
                <c:pt idx="3">
                  <c:v>63.3</c:v>
                </c:pt>
                <c:pt idx="4">
                  <c:v>68.5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7D-4922-BA5F-3E3E42DE6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94976"/>
        <c:axId val="188496896"/>
      </c:lineChart>
      <c:catAx>
        <c:axId val="188494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8496896"/>
        <c:crosses val="autoZero"/>
        <c:auto val="1"/>
        <c:lblAlgn val="ctr"/>
        <c:lblOffset val="100"/>
        <c:noMultiLvlLbl val="1"/>
      </c:catAx>
      <c:valAx>
        <c:axId val="18849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8494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view="pageBreakPreview" topLeftCell="FX30" zoomScale="70" zoomScaleNormal="100" zoomScaleSheetLayoutView="70" workbookViewId="0">
      <selection activeCell="NJ85" sqref="NJ85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和歌山県那智勝浦町　温泉病院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100床以上～200床未満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データ!Z6</f>
        <v>120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データ!AA6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データ!AB6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2" t="s">
        <v>20</v>
      </c>
      <c r="NK9" s="9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7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データ!AC6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データ!AD6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データ!AE6</f>
        <v>120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FZ11" s="81" t="s">
        <v>28</v>
      </c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3"/>
      <c r="ID11" s="81" t="s">
        <v>29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30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31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14607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9261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第２種該当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-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FZ12" s="89" t="str">
        <f>データ!Y6</f>
        <v>１０：１</v>
      </c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1"/>
      <c r="ID12" s="84">
        <f>データ!AF6</f>
        <v>120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データ!AG6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データ!AH6</f>
        <v>120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34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35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36</v>
      </c>
      <c r="NK16" s="109"/>
      <c r="NL16" s="109"/>
      <c r="NM16" s="109"/>
      <c r="NN16" s="110"/>
      <c r="NO16" s="108" t="s">
        <v>37</v>
      </c>
      <c r="NP16" s="109"/>
      <c r="NQ16" s="109"/>
      <c r="NR16" s="109"/>
      <c r="NS16" s="110"/>
      <c r="NT16" s="108" t="s">
        <v>38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39</v>
      </c>
      <c r="NK18" s="97"/>
      <c r="NL18" s="97"/>
      <c r="NM18" s="100" t="s">
        <v>40</v>
      </c>
      <c r="NN18" s="101"/>
      <c r="NO18" s="96" t="s">
        <v>39</v>
      </c>
      <c r="NP18" s="97"/>
      <c r="NQ18" s="97"/>
      <c r="NR18" s="100" t="s">
        <v>40</v>
      </c>
      <c r="NS18" s="101"/>
      <c r="NT18" s="96" t="s">
        <v>39</v>
      </c>
      <c r="NU18" s="97"/>
      <c r="NV18" s="97"/>
      <c r="NW18" s="100" t="s">
        <v>40</v>
      </c>
      <c r="NX18" s="101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43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181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H28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H29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H30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R01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R02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H28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H29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H30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R01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R02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H28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H29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H30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R01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R02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H28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H29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H30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R01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R02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28" t="s">
        <v>57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データ!AI7</f>
        <v>94.8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データ!AJ7</f>
        <v>93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データ!AK7</f>
        <v>96.9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データ!AL7</f>
        <v>96.1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データ!AM7</f>
        <v>103.7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57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データ!AT7</f>
        <v>86.4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データ!AU7</f>
        <v>81.400000000000006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データ!AV7</f>
        <v>89.2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データ!AW7</f>
        <v>82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データ!AX7</f>
        <v>85.7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57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データ!BE7</f>
        <v>30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データ!BF7</f>
        <v>40.200000000000003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データ!BG7</f>
        <v>58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データ!BH7</f>
        <v>56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データ!BI7</f>
        <v>45.8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57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データ!BP7</f>
        <v>70.8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データ!BQ7</f>
        <v>68.099999999999994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データ!BR7</f>
        <v>82.3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データ!BS7</f>
        <v>87.1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データ!BT7</f>
        <v>90.6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28" t="s">
        <v>59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データ!AN7</f>
        <v>96.7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データ!AO7</f>
        <v>96.6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データ!AP7</f>
        <v>97.2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データ!AQ7</f>
        <v>96.9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データ!AR7</f>
        <v>100.6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59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データ!AY7</f>
        <v>84.2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データ!AZ7</f>
        <v>83.9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データ!BA7</f>
        <v>84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データ!BB7</f>
        <v>84.3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データ!BC7</f>
        <v>80.7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59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データ!BJ7</f>
        <v>119.5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データ!BK7</f>
        <v>116.9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データ!BL7</f>
        <v>117.1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データ!BM7</f>
        <v>120.5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データ!BN7</f>
        <v>124.2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59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データ!BU7</f>
        <v>69.8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データ!BV7</f>
        <v>69.7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データ!BW7</f>
        <v>70.099999999999994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データ!BX7</f>
        <v>70.400000000000006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データ!BY7</f>
        <v>65.8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61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64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183</v>
      </c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39"/>
      <c r="NX39" s="140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8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40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8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40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8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40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8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40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8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40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8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40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8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38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40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38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40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8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40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8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40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1"/>
      <c r="NK51" s="142"/>
      <c r="NL51" s="142"/>
      <c r="NM51" s="142"/>
      <c r="NN51" s="142"/>
      <c r="NO51" s="142"/>
      <c r="NP51" s="142"/>
      <c r="NQ51" s="142"/>
      <c r="NR51" s="142"/>
      <c r="NS51" s="142"/>
      <c r="NT51" s="142"/>
      <c r="NU51" s="142"/>
      <c r="NV51" s="142"/>
      <c r="NW51" s="142"/>
      <c r="NX51" s="143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80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H28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H29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H30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R01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R02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H28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H29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H30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R01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R02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H28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H29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H30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R01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R02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H28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H29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H30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R01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R02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38" t="s">
        <v>182</v>
      </c>
      <c r="NK54" s="139"/>
      <c r="NL54" s="139"/>
      <c r="NM54" s="139"/>
      <c r="NN54" s="139"/>
      <c r="NO54" s="139"/>
      <c r="NP54" s="139"/>
      <c r="NQ54" s="139"/>
      <c r="NR54" s="139"/>
      <c r="NS54" s="139"/>
      <c r="NT54" s="139"/>
      <c r="NU54" s="139"/>
      <c r="NV54" s="139"/>
      <c r="NW54" s="139"/>
      <c r="NX54" s="140"/>
    </row>
    <row r="55" spans="1:393" ht="13.5" customHeight="1">
      <c r="A55" s="2"/>
      <c r="B55" s="25"/>
      <c r="C55" s="5"/>
      <c r="D55" s="5"/>
      <c r="E55" s="5"/>
      <c r="F55" s="5"/>
      <c r="G55" s="128" t="s">
        <v>57</v>
      </c>
      <c r="H55" s="128"/>
      <c r="I55" s="128"/>
      <c r="J55" s="128"/>
      <c r="K55" s="128"/>
      <c r="L55" s="128"/>
      <c r="M55" s="128"/>
      <c r="N55" s="128"/>
      <c r="O55" s="128"/>
      <c r="P55" s="144">
        <f>データ!CA7</f>
        <v>26546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6"/>
      <c r="AE55" s="144">
        <f>データ!CB7</f>
        <v>26586</v>
      </c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6"/>
      <c r="AT55" s="144">
        <f>データ!CC7</f>
        <v>31478</v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6"/>
      <c r="BI55" s="144">
        <f>データ!CD7</f>
        <v>31876</v>
      </c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6"/>
      <c r="BX55" s="144">
        <f>データ!CE7</f>
        <v>34093</v>
      </c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6"/>
      <c r="CO55" s="5"/>
      <c r="CP55" s="5"/>
      <c r="CQ55" s="5"/>
      <c r="CR55" s="5"/>
      <c r="CS55" s="5"/>
      <c r="CT55" s="5"/>
      <c r="CU55" s="128" t="s">
        <v>57</v>
      </c>
      <c r="CV55" s="128"/>
      <c r="CW55" s="128"/>
      <c r="CX55" s="128"/>
      <c r="CY55" s="128"/>
      <c r="CZ55" s="128"/>
      <c r="DA55" s="128"/>
      <c r="DB55" s="128"/>
      <c r="DC55" s="128"/>
      <c r="DD55" s="144">
        <f>データ!CL7</f>
        <v>13018</v>
      </c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6"/>
      <c r="DS55" s="144">
        <f>データ!CM7</f>
        <v>12339</v>
      </c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6"/>
      <c r="EH55" s="144">
        <f>データ!CN7</f>
        <v>10193</v>
      </c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6"/>
      <c r="EW55" s="144">
        <f>データ!CO7</f>
        <v>11192</v>
      </c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6"/>
      <c r="FL55" s="144">
        <f>データ!CP7</f>
        <v>11412</v>
      </c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6"/>
      <c r="GA55" s="5"/>
      <c r="GB55" s="5"/>
      <c r="GC55" s="5"/>
      <c r="GD55" s="5"/>
      <c r="GE55" s="5"/>
      <c r="GF55" s="5"/>
      <c r="GG55" s="5"/>
      <c r="GH55" s="5"/>
      <c r="GI55" s="128" t="s">
        <v>57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データ!CW7</f>
        <v>64.3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データ!CX7</f>
        <v>70.599999999999994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データ!CY7</f>
        <v>72.5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データ!CZ7</f>
        <v>70.400000000000006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データ!DA7</f>
        <v>64.7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57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データ!DH7</f>
        <v>20.399999999999999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データ!DI7</f>
        <v>17.8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データ!DJ7</f>
        <v>11.5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データ!DK7</f>
        <v>11.2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データ!DL7</f>
        <v>12.5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38"/>
      <c r="NK55" s="139"/>
      <c r="NL55" s="139"/>
      <c r="NM55" s="139"/>
      <c r="NN55" s="139"/>
      <c r="NO55" s="139"/>
      <c r="NP55" s="139"/>
      <c r="NQ55" s="139"/>
      <c r="NR55" s="139"/>
      <c r="NS55" s="139"/>
      <c r="NT55" s="139"/>
      <c r="NU55" s="139"/>
      <c r="NV55" s="139"/>
      <c r="NW55" s="139"/>
      <c r="NX55" s="140"/>
    </row>
    <row r="56" spans="1:393" ht="13.5" customHeight="1">
      <c r="A56" s="2"/>
      <c r="B56" s="25"/>
      <c r="C56" s="5"/>
      <c r="D56" s="5"/>
      <c r="E56" s="5"/>
      <c r="F56" s="5"/>
      <c r="G56" s="128" t="s">
        <v>59</v>
      </c>
      <c r="H56" s="128"/>
      <c r="I56" s="128"/>
      <c r="J56" s="128"/>
      <c r="K56" s="128"/>
      <c r="L56" s="128"/>
      <c r="M56" s="128"/>
      <c r="N56" s="128"/>
      <c r="O56" s="128"/>
      <c r="P56" s="144">
        <f>データ!CF7</f>
        <v>33492</v>
      </c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6"/>
      <c r="AE56" s="144">
        <f>データ!CG7</f>
        <v>34136</v>
      </c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6"/>
      <c r="AT56" s="144">
        <f>データ!CH7</f>
        <v>34924</v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6"/>
      <c r="BI56" s="144">
        <f>データ!CI7</f>
        <v>35788</v>
      </c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6"/>
      <c r="BX56" s="144">
        <f>データ!CJ7</f>
        <v>37855</v>
      </c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6"/>
      <c r="CO56" s="5"/>
      <c r="CP56" s="5"/>
      <c r="CQ56" s="5"/>
      <c r="CR56" s="5"/>
      <c r="CS56" s="5"/>
      <c r="CT56" s="5"/>
      <c r="CU56" s="128" t="s">
        <v>59</v>
      </c>
      <c r="CV56" s="128"/>
      <c r="CW56" s="128"/>
      <c r="CX56" s="128"/>
      <c r="CY56" s="128"/>
      <c r="CZ56" s="128"/>
      <c r="DA56" s="128"/>
      <c r="DB56" s="128"/>
      <c r="DC56" s="128"/>
      <c r="DD56" s="144">
        <f>データ!CQ7</f>
        <v>9976</v>
      </c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6"/>
      <c r="DS56" s="144">
        <f>データ!CR7</f>
        <v>10130</v>
      </c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6"/>
      <c r="EH56" s="144">
        <f>データ!CS7</f>
        <v>10244</v>
      </c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6"/>
      <c r="EW56" s="144">
        <f>データ!CT7</f>
        <v>10602</v>
      </c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6"/>
      <c r="FL56" s="144">
        <f>データ!CU7</f>
        <v>11234</v>
      </c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6"/>
      <c r="GA56" s="5"/>
      <c r="GB56" s="5"/>
      <c r="GC56" s="5"/>
      <c r="GD56" s="5"/>
      <c r="GE56" s="5"/>
      <c r="GF56" s="5"/>
      <c r="GG56" s="5"/>
      <c r="GH56" s="5"/>
      <c r="GI56" s="128" t="s">
        <v>59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データ!DB7</f>
        <v>63.4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データ!DC7</f>
        <v>63.4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データ!DD7</f>
        <v>63.7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データ!DE7</f>
        <v>63.3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データ!DF7</f>
        <v>68.5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59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データ!DM7</f>
        <v>18.7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データ!DN7</f>
        <v>18.3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データ!DO7</f>
        <v>17.7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データ!DP7</f>
        <v>17.5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データ!DQ7</f>
        <v>17.5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38"/>
      <c r="NK56" s="139"/>
      <c r="NL56" s="139"/>
      <c r="NM56" s="139"/>
      <c r="NN56" s="139"/>
      <c r="NO56" s="139"/>
      <c r="NP56" s="139"/>
      <c r="NQ56" s="139"/>
      <c r="NR56" s="139"/>
      <c r="NS56" s="139"/>
      <c r="NT56" s="139"/>
      <c r="NU56" s="139"/>
      <c r="NV56" s="139"/>
      <c r="NW56" s="139"/>
      <c r="NX56" s="140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38"/>
      <c r="NK57" s="139"/>
      <c r="NL57" s="139"/>
      <c r="NM57" s="139"/>
      <c r="NN57" s="139"/>
      <c r="NO57" s="139"/>
      <c r="NP57" s="139"/>
      <c r="NQ57" s="139"/>
      <c r="NR57" s="139"/>
      <c r="NS57" s="139"/>
      <c r="NT57" s="139"/>
      <c r="NU57" s="139"/>
      <c r="NV57" s="139"/>
      <c r="NW57" s="139"/>
      <c r="NX57" s="140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38"/>
      <c r="NK58" s="139"/>
      <c r="NL58" s="139"/>
      <c r="NM58" s="139"/>
      <c r="NN58" s="139"/>
      <c r="NO58" s="139"/>
      <c r="NP58" s="139"/>
      <c r="NQ58" s="139"/>
      <c r="NR58" s="139"/>
      <c r="NS58" s="139"/>
      <c r="NT58" s="139"/>
      <c r="NU58" s="139"/>
      <c r="NV58" s="139"/>
      <c r="NW58" s="139"/>
      <c r="NX58" s="140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38"/>
      <c r="NK59" s="139"/>
      <c r="NL59" s="139"/>
      <c r="NM59" s="139"/>
      <c r="NN59" s="139"/>
      <c r="NO59" s="139"/>
      <c r="NP59" s="139"/>
      <c r="NQ59" s="139"/>
      <c r="NR59" s="139"/>
      <c r="NS59" s="139"/>
      <c r="NT59" s="139"/>
      <c r="NU59" s="139"/>
      <c r="NV59" s="139"/>
      <c r="NW59" s="139"/>
      <c r="NX59" s="140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38"/>
      <c r="NK60" s="139"/>
      <c r="NL60" s="139"/>
      <c r="NM60" s="139"/>
      <c r="NN60" s="139"/>
      <c r="NO60" s="139"/>
      <c r="NP60" s="139"/>
      <c r="NQ60" s="139"/>
      <c r="NR60" s="139"/>
      <c r="NS60" s="139"/>
      <c r="NT60" s="139"/>
      <c r="NU60" s="139"/>
      <c r="NV60" s="139"/>
      <c r="NW60" s="139"/>
      <c r="NX60" s="140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38"/>
      <c r="NK61" s="139"/>
      <c r="NL61" s="139"/>
      <c r="NM61" s="139"/>
      <c r="NN61" s="139"/>
      <c r="NO61" s="139"/>
      <c r="NP61" s="139"/>
      <c r="NQ61" s="139"/>
      <c r="NR61" s="139"/>
      <c r="NS61" s="139"/>
      <c r="NT61" s="139"/>
      <c r="NU61" s="139"/>
      <c r="NV61" s="139"/>
      <c r="NW61" s="139"/>
      <c r="NX61" s="140"/>
    </row>
    <row r="62" spans="1:393" ht="13.5" customHeight="1">
      <c r="A62" s="27"/>
      <c r="B62" s="22"/>
      <c r="C62" s="23"/>
      <c r="D62" s="23"/>
      <c r="E62" s="23"/>
      <c r="F62" s="106" t="s">
        <v>83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38"/>
      <c r="NK62" s="139"/>
      <c r="NL62" s="139"/>
      <c r="NM62" s="139"/>
      <c r="NN62" s="139"/>
      <c r="NO62" s="139"/>
      <c r="NP62" s="139"/>
      <c r="NQ62" s="139"/>
      <c r="NR62" s="139"/>
      <c r="NS62" s="139"/>
      <c r="NT62" s="139"/>
      <c r="NU62" s="139"/>
      <c r="NV62" s="139"/>
      <c r="NW62" s="139"/>
      <c r="NX62" s="140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38"/>
      <c r="NK63" s="139"/>
      <c r="NL63" s="139"/>
      <c r="NM63" s="139"/>
      <c r="NN63" s="139"/>
      <c r="NO63" s="139"/>
      <c r="NP63" s="139"/>
      <c r="NQ63" s="139"/>
      <c r="NR63" s="139"/>
      <c r="NS63" s="139"/>
      <c r="NT63" s="139"/>
      <c r="NU63" s="139"/>
      <c r="NV63" s="139"/>
      <c r="NW63" s="139"/>
      <c r="NX63" s="140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38"/>
      <c r="NK64" s="139"/>
      <c r="NL64" s="139"/>
      <c r="NM64" s="139"/>
      <c r="NN64" s="139"/>
      <c r="NO64" s="139"/>
      <c r="NP64" s="139"/>
      <c r="NQ64" s="139"/>
      <c r="NR64" s="139"/>
      <c r="NS64" s="139"/>
      <c r="NT64" s="139"/>
      <c r="NU64" s="139"/>
      <c r="NV64" s="139"/>
      <c r="NW64" s="139"/>
      <c r="NX64" s="140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38"/>
      <c r="NK65" s="139"/>
      <c r="NL65" s="139"/>
      <c r="NM65" s="139"/>
      <c r="NN65" s="139"/>
      <c r="NO65" s="139"/>
      <c r="NP65" s="139"/>
      <c r="NQ65" s="139"/>
      <c r="NR65" s="139"/>
      <c r="NS65" s="139"/>
      <c r="NT65" s="139"/>
      <c r="NU65" s="139"/>
      <c r="NV65" s="139"/>
      <c r="NW65" s="139"/>
      <c r="NX65" s="140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38"/>
      <c r="NK66" s="139"/>
      <c r="NL66" s="139"/>
      <c r="NM66" s="139"/>
      <c r="NN66" s="139"/>
      <c r="NO66" s="139"/>
      <c r="NP66" s="139"/>
      <c r="NQ66" s="139"/>
      <c r="NR66" s="139"/>
      <c r="NS66" s="139"/>
      <c r="NT66" s="139"/>
      <c r="NU66" s="139"/>
      <c r="NV66" s="139"/>
      <c r="NW66" s="139"/>
      <c r="NX66" s="140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41"/>
      <c r="NK67" s="142"/>
      <c r="NL67" s="142"/>
      <c r="NM67" s="142"/>
      <c r="NN67" s="142"/>
      <c r="NO67" s="142"/>
      <c r="NP67" s="142"/>
      <c r="NQ67" s="142"/>
      <c r="NR67" s="142"/>
      <c r="NS67" s="142"/>
      <c r="NT67" s="142"/>
      <c r="NU67" s="142"/>
      <c r="NV67" s="142"/>
      <c r="NW67" s="142"/>
      <c r="NX67" s="143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84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61" t="s">
        <v>184</v>
      </c>
      <c r="NK70" s="162"/>
      <c r="NL70" s="162"/>
      <c r="NM70" s="162"/>
      <c r="NN70" s="162"/>
      <c r="NO70" s="162"/>
      <c r="NP70" s="162"/>
      <c r="NQ70" s="162"/>
      <c r="NR70" s="162"/>
      <c r="NS70" s="162"/>
      <c r="NT70" s="162"/>
      <c r="NU70" s="162"/>
      <c r="NV70" s="162"/>
      <c r="NW70" s="162"/>
      <c r="NX70" s="16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61"/>
      <c r="NK71" s="162"/>
      <c r="NL71" s="162"/>
      <c r="NM71" s="162"/>
      <c r="NN71" s="162"/>
      <c r="NO71" s="162"/>
      <c r="NP71" s="162"/>
      <c r="NQ71" s="162"/>
      <c r="NR71" s="162"/>
      <c r="NS71" s="162"/>
      <c r="NT71" s="162"/>
      <c r="NU71" s="162"/>
      <c r="NV71" s="162"/>
      <c r="NW71" s="162"/>
      <c r="NX71" s="16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61"/>
      <c r="NK72" s="162"/>
      <c r="NL72" s="162"/>
      <c r="NM72" s="162"/>
      <c r="NN72" s="162"/>
      <c r="NO72" s="162"/>
      <c r="NP72" s="162"/>
      <c r="NQ72" s="162"/>
      <c r="NR72" s="162"/>
      <c r="NS72" s="162"/>
      <c r="NT72" s="162"/>
      <c r="NU72" s="162"/>
      <c r="NV72" s="162"/>
      <c r="NW72" s="162"/>
      <c r="NX72" s="16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61"/>
      <c r="NK73" s="162"/>
      <c r="NL73" s="162"/>
      <c r="NM73" s="162"/>
      <c r="NN73" s="162"/>
      <c r="NO73" s="162"/>
      <c r="NP73" s="162"/>
      <c r="NQ73" s="162"/>
      <c r="NR73" s="162"/>
      <c r="NS73" s="162"/>
      <c r="NT73" s="162"/>
      <c r="NU73" s="162"/>
      <c r="NV73" s="162"/>
      <c r="NW73" s="162"/>
      <c r="NX73" s="16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61"/>
      <c r="NK74" s="162"/>
      <c r="NL74" s="162"/>
      <c r="NM74" s="162"/>
      <c r="NN74" s="162"/>
      <c r="NO74" s="162"/>
      <c r="NP74" s="162"/>
      <c r="NQ74" s="162"/>
      <c r="NR74" s="162"/>
      <c r="NS74" s="162"/>
      <c r="NT74" s="162"/>
      <c r="NU74" s="162"/>
      <c r="NV74" s="162"/>
      <c r="NW74" s="162"/>
      <c r="NX74" s="16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61"/>
      <c r="NK75" s="162"/>
      <c r="NL75" s="162"/>
      <c r="NM75" s="162"/>
      <c r="NN75" s="162"/>
      <c r="NO75" s="162"/>
      <c r="NP75" s="162"/>
      <c r="NQ75" s="162"/>
      <c r="NR75" s="162"/>
      <c r="NS75" s="162"/>
      <c r="NT75" s="162"/>
      <c r="NU75" s="162"/>
      <c r="NV75" s="162"/>
      <c r="NW75" s="162"/>
      <c r="NX75" s="16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61"/>
      <c r="NK76" s="162"/>
      <c r="NL76" s="162"/>
      <c r="NM76" s="162"/>
      <c r="NN76" s="162"/>
      <c r="NO76" s="162"/>
      <c r="NP76" s="162"/>
      <c r="NQ76" s="162"/>
      <c r="NR76" s="162"/>
      <c r="NS76" s="162"/>
      <c r="NT76" s="162"/>
      <c r="NU76" s="162"/>
      <c r="NV76" s="162"/>
      <c r="NW76" s="162"/>
      <c r="NX76" s="163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61"/>
      <c r="NK77" s="162"/>
      <c r="NL77" s="162"/>
      <c r="NM77" s="162"/>
      <c r="NN77" s="162"/>
      <c r="NO77" s="162"/>
      <c r="NP77" s="162"/>
      <c r="NQ77" s="162"/>
      <c r="NR77" s="162"/>
      <c r="NS77" s="162"/>
      <c r="NT77" s="162"/>
      <c r="NU77" s="162"/>
      <c r="NV77" s="162"/>
      <c r="NW77" s="162"/>
      <c r="NX77" s="163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H28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H29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H30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R01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R02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H28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H29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H30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R01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R02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H28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H29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H30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R01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R02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61"/>
      <c r="NK78" s="162"/>
      <c r="NL78" s="162"/>
      <c r="NM78" s="162"/>
      <c r="NN78" s="162"/>
      <c r="NO78" s="162"/>
      <c r="NP78" s="162"/>
      <c r="NQ78" s="162"/>
      <c r="NR78" s="162"/>
      <c r="NS78" s="162"/>
      <c r="NT78" s="162"/>
      <c r="NU78" s="162"/>
      <c r="NV78" s="162"/>
      <c r="NW78" s="162"/>
      <c r="NX78" s="163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57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データ!DS7</f>
        <v>78.5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データ!DT7</f>
        <v>82.5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データ!DU7</f>
        <v>6.4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データ!DV7</f>
        <v>11.6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データ!DW7</f>
        <v>16.399999999999999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57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データ!ED7</f>
        <v>78.099999999999994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データ!EE7</f>
        <v>85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データ!EF7</f>
        <v>20.2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データ!EG7</f>
        <v>33.5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データ!EH7</f>
        <v>42.5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57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データ!EO7</f>
        <v>17310087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データ!EP7</f>
        <v>17293287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データ!EQ7</f>
        <v>38617217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データ!ER7</f>
        <v>38455342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データ!ES7</f>
        <v>38744458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61"/>
      <c r="NK79" s="162"/>
      <c r="NL79" s="162"/>
      <c r="NM79" s="162"/>
      <c r="NN79" s="162"/>
      <c r="NO79" s="162"/>
      <c r="NP79" s="162"/>
      <c r="NQ79" s="162"/>
      <c r="NR79" s="162"/>
      <c r="NS79" s="162"/>
      <c r="NT79" s="162"/>
      <c r="NU79" s="162"/>
      <c r="NV79" s="162"/>
      <c r="NW79" s="162"/>
      <c r="NX79" s="16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59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データ!DX7</f>
        <v>52.5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データ!DY7</f>
        <v>53.5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データ!DZ7</f>
        <v>54.1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データ!EA7</f>
        <v>54.6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データ!EB7</f>
        <v>56.9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59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データ!EI7</f>
        <v>69.7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データ!EJ7</f>
        <v>71.3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データ!EK7</f>
        <v>71.400000000000006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データ!EL7</f>
        <v>71.7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データ!EM7</f>
        <v>72.900000000000006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59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データ!ET7</f>
        <v>37752628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データ!EU7</f>
        <v>39094598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データ!EV7</f>
        <v>40683727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データ!EW7</f>
        <v>41891213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データ!EX7</f>
        <v>42806727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61"/>
      <c r="NK80" s="162"/>
      <c r="NL80" s="162"/>
      <c r="NM80" s="162"/>
      <c r="NN80" s="162"/>
      <c r="NO80" s="162"/>
      <c r="NP80" s="162"/>
      <c r="NQ80" s="162"/>
      <c r="NR80" s="162"/>
      <c r="NS80" s="162"/>
      <c r="NT80" s="162"/>
      <c r="NU80" s="162"/>
      <c r="NV80" s="162"/>
      <c r="NW80" s="162"/>
      <c r="NX80" s="16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61"/>
      <c r="NK81" s="162"/>
      <c r="NL81" s="162"/>
      <c r="NM81" s="162"/>
      <c r="NN81" s="162"/>
      <c r="NO81" s="162"/>
      <c r="NP81" s="162"/>
      <c r="NQ81" s="162"/>
      <c r="NR81" s="162"/>
      <c r="NS81" s="162"/>
      <c r="NT81" s="162"/>
      <c r="NU81" s="162"/>
      <c r="NV81" s="162"/>
      <c r="NW81" s="162"/>
      <c r="NX81" s="163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61"/>
      <c r="NK82" s="162"/>
      <c r="NL82" s="162"/>
      <c r="NM82" s="162"/>
      <c r="NN82" s="162"/>
      <c r="NO82" s="162"/>
      <c r="NP82" s="162"/>
      <c r="NQ82" s="162"/>
      <c r="NR82" s="162"/>
      <c r="NS82" s="162"/>
      <c r="NT82" s="162"/>
      <c r="NU82" s="162"/>
      <c r="NV82" s="162"/>
      <c r="NW82" s="162"/>
      <c r="NX82" s="163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61"/>
      <c r="NK83" s="162"/>
      <c r="NL83" s="162"/>
      <c r="NM83" s="162"/>
      <c r="NN83" s="162"/>
      <c r="NO83" s="162"/>
      <c r="NP83" s="162"/>
      <c r="NQ83" s="162"/>
      <c r="NR83" s="162"/>
      <c r="NS83" s="162"/>
      <c r="NT83" s="162"/>
      <c r="NU83" s="162"/>
      <c r="NV83" s="162"/>
      <c r="NW83" s="162"/>
      <c r="NX83" s="163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64"/>
      <c r="NK84" s="165"/>
      <c r="NL84" s="165"/>
      <c r="NM84" s="165"/>
      <c r="NN84" s="165"/>
      <c r="NO84" s="165"/>
      <c r="NP84" s="165"/>
      <c r="NQ84" s="165"/>
      <c r="NR84" s="165"/>
      <c r="NS84" s="165"/>
      <c r="NT84" s="165"/>
      <c r="NU84" s="165"/>
      <c r="NV84" s="165"/>
      <c r="NW84" s="165"/>
      <c r="NX84" s="166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woF5jwyrtZc6XISffySq/51kwCuwfgs7tSF/nhPl5yHYrYbb8IJEwNsxV6yUR+OOJ9h5RIMMNcFjxs/6eHOF/Q==" saltValue="+aqWvNRNTiDNyHQMk6SaKg==" spinCount="100000" sheet="1" objects="1" scenarios="1" formatCells="0" formatColumns="0" formatRows="0"/>
  <mergeCells count="263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83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105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8" t="s">
        <v>106</v>
      </c>
      <c r="AJ4" s="159"/>
      <c r="AK4" s="159"/>
      <c r="AL4" s="159"/>
      <c r="AM4" s="159"/>
      <c r="AN4" s="159"/>
      <c r="AO4" s="159"/>
      <c r="AP4" s="159"/>
      <c r="AQ4" s="159"/>
      <c r="AR4" s="159"/>
      <c r="AS4" s="160"/>
      <c r="AT4" s="154" t="s">
        <v>107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4" t="s">
        <v>108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8" t="s">
        <v>109</v>
      </c>
      <c r="BQ4" s="159"/>
      <c r="BR4" s="159"/>
      <c r="BS4" s="159"/>
      <c r="BT4" s="159"/>
      <c r="BU4" s="159"/>
      <c r="BV4" s="159"/>
      <c r="BW4" s="159"/>
      <c r="BX4" s="159"/>
      <c r="BY4" s="159"/>
      <c r="BZ4" s="160"/>
      <c r="CA4" s="153" t="s">
        <v>110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4" t="s">
        <v>111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112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113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8" t="s">
        <v>114</v>
      </c>
      <c r="DT4" s="159"/>
      <c r="DU4" s="159"/>
      <c r="DV4" s="159"/>
      <c r="DW4" s="159"/>
      <c r="DX4" s="159"/>
      <c r="DY4" s="159"/>
      <c r="DZ4" s="159"/>
      <c r="EA4" s="159"/>
      <c r="EB4" s="159"/>
      <c r="EC4" s="160"/>
      <c r="ED4" s="153" t="s">
        <v>115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116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48" t="s">
        <v>117</v>
      </c>
      <c r="B5" s="61"/>
      <c r="C5" s="61"/>
      <c r="D5" s="61"/>
      <c r="E5" s="61"/>
      <c r="F5" s="61"/>
      <c r="G5" s="61"/>
      <c r="H5" s="62" t="s">
        <v>118</v>
      </c>
      <c r="I5" s="62" t="s">
        <v>119</v>
      </c>
      <c r="J5" s="62" t="s">
        <v>120</v>
      </c>
      <c r="K5" s="62" t="s">
        <v>1</v>
      </c>
      <c r="L5" s="62" t="s">
        <v>2</v>
      </c>
      <c r="M5" s="62" t="s">
        <v>3</v>
      </c>
      <c r="N5" s="62" t="s">
        <v>121</v>
      </c>
      <c r="O5" s="62" t="s">
        <v>5</v>
      </c>
      <c r="P5" s="62" t="s">
        <v>122</v>
      </c>
      <c r="Q5" s="62" t="s">
        <v>123</v>
      </c>
      <c r="R5" s="62" t="s">
        <v>124</v>
      </c>
      <c r="S5" s="62" t="s">
        <v>125</v>
      </c>
      <c r="T5" s="62" t="s">
        <v>126</v>
      </c>
      <c r="U5" s="62" t="s">
        <v>127</v>
      </c>
      <c r="V5" s="62" t="s">
        <v>128</v>
      </c>
      <c r="W5" s="62" t="s">
        <v>129</v>
      </c>
      <c r="X5" s="62" t="s">
        <v>130</v>
      </c>
      <c r="Y5" s="62" t="s">
        <v>131</v>
      </c>
      <c r="Z5" s="62" t="s">
        <v>132</v>
      </c>
      <c r="AA5" s="62" t="s">
        <v>133</v>
      </c>
      <c r="AB5" s="62" t="s">
        <v>134</v>
      </c>
      <c r="AC5" s="62" t="s">
        <v>135</v>
      </c>
      <c r="AD5" s="62" t="s">
        <v>136</v>
      </c>
      <c r="AE5" s="62" t="s">
        <v>137</v>
      </c>
      <c r="AF5" s="62" t="s">
        <v>138</v>
      </c>
      <c r="AG5" s="62" t="s">
        <v>139</v>
      </c>
      <c r="AH5" s="62" t="s">
        <v>140</v>
      </c>
      <c r="AI5" s="62" t="s">
        <v>141</v>
      </c>
      <c r="AJ5" s="62" t="s">
        <v>142</v>
      </c>
      <c r="AK5" s="62" t="s">
        <v>143</v>
      </c>
      <c r="AL5" s="62" t="s">
        <v>144</v>
      </c>
      <c r="AM5" s="62" t="s">
        <v>145</v>
      </c>
      <c r="AN5" s="62" t="s">
        <v>146</v>
      </c>
      <c r="AO5" s="62" t="s">
        <v>147</v>
      </c>
      <c r="AP5" s="62" t="s">
        <v>148</v>
      </c>
      <c r="AQ5" s="62" t="s">
        <v>149</v>
      </c>
      <c r="AR5" s="62" t="s">
        <v>150</v>
      </c>
      <c r="AS5" s="62" t="s">
        <v>151</v>
      </c>
      <c r="AT5" s="62" t="s">
        <v>141</v>
      </c>
      <c r="AU5" s="62" t="s">
        <v>142</v>
      </c>
      <c r="AV5" s="62" t="s">
        <v>152</v>
      </c>
      <c r="AW5" s="62" t="s">
        <v>153</v>
      </c>
      <c r="AX5" s="62" t="s">
        <v>145</v>
      </c>
      <c r="AY5" s="62" t="s">
        <v>146</v>
      </c>
      <c r="AZ5" s="62" t="s">
        <v>147</v>
      </c>
      <c r="BA5" s="62" t="s">
        <v>148</v>
      </c>
      <c r="BB5" s="62" t="s">
        <v>149</v>
      </c>
      <c r="BC5" s="62" t="s">
        <v>150</v>
      </c>
      <c r="BD5" s="62" t="s">
        <v>151</v>
      </c>
      <c r="BE5" s="62" t="s">
        <v>141</v>
      </c>
      <c r="BF5" s="62" t="s">
        <v>142</v>
      </c>
      <c r="BG5" s="62" t="s">
        <v>143</v>
      </c>
      <c r="BH5" s="62" t="s">
        <v>154</v>
      </c>
      <c r="BI5" s="62" t="s">
        <v>145</v>
      </c>
      <c r="BJ5" s="62" t="s">
        <v>146</v>
      </c>
      <c r="BK5" s="62" t="s">
        <v>147</v>
      </c>
      <c r="BL5" s="62" t="s">
        <v>148</v>
      </c>
      <c r="BM5" s="62" t="s">
        <v>149</v>
      </c>
      <c r="BN5" s="62" t="s">
        <v>150</v>
      </c>
      <c r="BO5" s="62" t="s">
        <v>151</v>
      </c>
      <c r="BP5" s="62" t="s">
        <v>155</v>
      </c>
      <c r="BQ5" s="62" t="s">
        <v>142</v>
      </c>
      <c r="BR5" s="62" t="s">
        <v>143</v>
      </c>
      <c r="BS5" s="62" t="s">
        <v>154</v>
      </c>
      <c r="BT5" s="62" t="s">
        <v>145</v>
      </c>
      <c r="BU5" s="62" t="s">
        <v>146</v>
      </c>
      <c r="BV5" s="62" t="s">
        <v>147</v>
      </c>
      <c r="BW5" s="62" t="s">
        <v>148</v>
      </c>
      <c r="BX5" s="62" t="s">
        <v>149</v>
      </c>
      <c r="BY5" s="62" t="s">
        <v>150</v>
      </c>
      <c r="BZ5" s="62" t="s">
        <v>151</v>
      </c>
      <c r="CA5" s="62" t="s">
        <v>156</v>
      </c>
      <c r="CB5" s="62" t="s">
        <v>157</v>
      </c>
      <c r="CC5" s="62" t="s">
        <v>152</v>
      </c>
      <c r="CD5" s="62" t="s">
        <v>154</v>
      </c>
      <c r="CE5" s="62" t="s">
        <v>158</v>
      </c>
      <c r="CF5" s="62" t="s">
        <v>146</v>
      </c>
      <c r="CG5" s="62" t="s">
        <v>147</v>
      </c>
      <c r="CH5" s="62" t="s">
        <v>148</v>
      </c>
      <c r="CI5" s="62" t="s">
        <v>149</v>
      </c>
      <c r="CJ5" s="62" t="s">
        <v>150</v>
      </c>
      <c r="CK5" s="62" t="s">
        <v>151</v>
      </c>
      <c r="CL5" s="62" t="s">
        <v>156</v>
      </c>
      <c r="CM5" s="62" t="s">
        <v>159</v>
      </c>
      <c r="CN5" s="62" t="s">
        <v>152</v>
      </c>
      <c r="CO5" s="62" t="s">
        <v>154</v>
      </c>
      <c r="CP5" s="62" t="s">
        <v>158</v>
      </c>
      <c r="CQ5" s="62" t="s">
        <v>146</v>
      </c>
      <c r="CR5" s="62" t="s">
        <v>147</v>
      </c>
      <c r="CS5" s="62" t="s">
        <v>148</v>
      </c>
      <c r="CT5" s="62" t="s">
        <v>149</v>
      </c>
      <c r="CU5" s="62" t="s">
        <v>150</v>
      </c>
      <c r="CV5" s="62" t="s">
        <v>151</v>
      </c>
      <c r="CW5" s="62" t="s">
        <v>141</v>
      </c>
      <c r="CX5" s="62" t="s">
        <v>142</v>
      </c>
      <c r="CY5" s="62" t="s">
        <v>152</v>
      </c>
      <c r="CZ5" s="62" t="s">
        <v>154</v>
      </c>
      <c r="DA5" s="62" t="s">
        <v>158</v>
      </c>
      <c r="DB5" s="62" t="s">
        <v>146</v>
      </c>
      <c r="DC5" s="62" t="s">
        <v>147</v>
      </c>
      <c r="DD5" s="62" t="s">
        <v>148</v>
      </c>
      <c r="DE5" s="62" t="s">
        <v>149</v>
      </c>
      <c r="DF5" s="62" t="s">
        <v>150</v>
      </c>
      <c r="DG5" s="62" t="s">
        <v>151</v>
      </c>
      <c r="DH5" s="62" t="s">
        <v>141</v>
      </c>
      <c r="DI5" s="62" t="s">
        <v>157</v>
      </c>
      <c r="DJ5" s="62" t="s">
        <v>143</v>
      </c>
      <c r="DK5" s="62" t="s">
        <v>154</v>
      </c>
      <c r="DL5" s="62" t="s">
        <v>145</v>
      </c>
      <c r="DM5" s="62" t="s">
        <v>146</v>
      </c>
      <c r="DN5" s="62" t="s">
        <v>147</v>
      </c>
      <c r="DO5" s="62" t="s">
        <v>148</v>
      </c>
      <c r="DP5" s="62" t="s">
        <v>149</v>
      </c>
      <c r="DQ5" s="62" t="s">
        <v>150</v>
      </c>
      <c r="DR5" s="62" t="s">
        <v>151</v>
      </c>
      <c r="DS5" s="62" t="s">
        <v>156</v>
      </c>
      <c r="DT5" s="62" t="s">
        <v>159</v>
      </c>
      <c r="DU5" s="62" t="s">
        <v>143</v>
      </c>
      <c r="DV5" s="62" t="s">
        <v>153</v>
      </c>
      <c r="DW5" s="62" t="s">
        <v>145</v>
      </c>
      <c r="DX5" s="62" t="s">
        <v>146</v>
      </c>
      <c r="DY5" s="62" t="s">
        <v>147</v>
      </c>
      <c r="DZ5" s="62" t="s">
        <v>148</v>
      </c>
      <c r="EA5" s="62" t="s">
        <v>149</v>
      </c>
      <c r="EB5" s="62" t="s">
        <v>150</v>
      </c>
      <c r="EC5" s="62" t="s">
        <v>151</v>
      </c>
      <c r="ED5" s="62" t="s">
        <v>141</v>
      </c>
      <c r="EE5" s="62" t="s">
        <v>142</v>
      </c>
      <c r="EF5" s="62" t="s">
        <v>152</v>
      </c>
      <c r="EG5" s="62" t="s">
        <v>153</v>
      </c>
      <c r="EH5" s="62" t="s">
        <v>145</v>
      </c>
      <c r="EI5" s="62" t="s">
        <v>146</v>
      </c>
      <c r="EJ5" s="62" t="s">
        <v>147</v>
      </c>
      <c r="EK5" s="62" t="s">
        <v>148</v>
      </c>
      <c r="EL5" s="62" t="s">
        <v>149</v>
      </c>
      <c r="EM5" s="62" t="s">
        <v>150</v>
      </c>
      <c r="EN5" s="62" t="s">
        <v>160</v>
      </c>
      <c r="EO5" s="62" t="s">
        <v>141</v>
      </c>
      <c r="EP5" s="62" t="s">
        <v>159</v>
      </c>
      <c r="EQ5" s="62" t="s">
        <v>143</v>
      </c>
      <c r="ER5" s="62" t="s">
        <v>154</v>
      </c>
      <c r="ES5" s="62" t="s">
        <v>158</v>
      </c>
      <c r="ET5" s="62" t="s">
        <v>146</v>
      </c>
      <c r="EU5" s="62" t="s">
        <v>147</v>
      </c>
      <c r="EV5" s="62" t="s">
        <v>148</v>
      </c>
      <c r="EW5" s="62" t="s">
        <v>149</v>
      </c>
      <c r="EX5" s="62" t="s">
        <v>150</v>
      </c>
      <c r="EY5" s="62" t="s">
        <v>151</v>
      </c>
    </row>
    <row r="6" spans="1:155" s="67" customFormat="1">
      <c r="A6" s="48" t="s">
        <v>161</v>
      </c>
      <c r="B6" s="63">
        <f>B8</f>
        <v>2020</v>
      </c>
      <c r="C6" s="63">
        <f t="shared" ref="C6:M6" si="2">C8</f>
        <v>304212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5" t="str">
        <f>IF(H8&lt;&gt;I8,H8,"")&amp;IF(I8&lt;&gt;J8,I8,"")&amp;"　"&amp;J8</f>
        <v>和歌山県那智勝浦町　温泉病院</v>
      </c>
      <c r="I6" s="156"/>
      <c r="J6" s="157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非設置</v>
      </c>
      <c r="P6" s="63" t="str">
        <f>P8</f>
        <v>直営</v>
      </c>
      <c r="Q6" s="64">
        <f t="shared" ref="Q6:AH6" si="3">Q8</f>
        <v>7</v>
      </c>
      <c r="R6" s="63" t="str">
        <f t="shared" si="3"/>
        <v>-</v>
      </c>
      <c r="S6" s="63" t="str">
        <f t="shared" si="3"/>
        <v>ド 透 訓</v>
      </c>
      <c r="T6" s="63" t="str">
        <f t="shared" si="3"/>
        <v>救</v>
      </c>
      <c r="U6" s="64">
        <f>U8</f>
        <v>14607</v>
      </c>
      <c r="V6" s="64">
        <f>V8</f>
        <v>9261</v>
      </c>
      <c r="W6" s="63" t="str">
        <f>W8</f>
        <v>第２種該当</v>
      </c>
      <c r="X6" s="63" t="str">
        <f t="shared" ref="X6" si="4">X8</f>
        <v>-</v>
      </c>
      <c r="Y6" s="63" t="str">
        <f t="shared" si="3"/>
        <v>１０：１</v>
      </c>
      <c r="Z6" s="64">
        <f t="shared" si="3"/>
        <v>120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120</v>
      </c>
      <c r="AF6" s="64">
        <f t="shared" si="3"/>
        <v>120</v>
      </c>
      <c r="AG6" s="64" t="str">
        <f t="shared" si="3"/>
        <v>-</v>
      </c>
      <c r="AH6" s="64">
        <f t="shared" si="3"/>
        <v>120</v>
      </c>
      <c r="AI6" s="65">
        <f>IF(AI8="-",NA(),AI8)</f>
        <v>94.8</v>
      </c>
      <c r="AJ6" s="65">
        <f t="shared" ref="AJ6:AR6" si="5">IF(AJ8="-",NA(),AJ8)</f>
        <v>93</v>
      </c>
      <c r="AK6" s="65">
        <f t="shared" si="5"/>
        <v>96.9</v>
      </c>
      <c r="AL6" s="65">
        <f t="shared" si="5"/>
        <v>96.1</v>
      </c>
      <c r="AM6" s="65">
        <f t="shared" si="5"/>
        <v>103.7</v>
      </c>
      <c r="AN6" s="65">
        <f t="shared" si="5"/>
        <v>96.7</v>
      </c>
      <c r="AO6" s="65">
        <f t="shared" si="5"/>
        <v>96.6</v>
      </c>
      <c r="AP6" s="65">
        <f t="shared" si="5"/>
        <v>97.2</v>
      </c>
      <c r="AQ6" s="65">
        <f t="shared" si="5"/>
        <v>96.9</v>
      </c>
      <c r="AR6" s="65">
        <f t="shared" si="5"/>
        <v>100.6</v>
      </c>
      <c r="AS6" s="65" t="str">
        <f>IF(AS8="-","【-】","【"&amp;SUBSTITUTE(TEXT(AS8,"#,##0.0"),"-","△")&amp;"】")</f>
        <v>【102.5】</v>
      </c>
      <c r="AT6" s="65">
        <f>IF(AT8="-",NA(),AT8)</f>
        <v>86.4</v>
      </c>
      <c r="AU6" s="65">
        <f t="shared" ref="AU6:BC6" si="6">IF(AU8="-",NA(),AU8)</f>
        <v>81.400000000000006</v>
      </c>
      <c r="AV6" s="65">
        <f t="shared" si="6"/>
        <v>89.2</v>
      </c>
      <c r="AW6" s="65">
        <f t="shared" si="6"/>
        <v>82</v>
      </c>
      <c r="AX6" s="65">
        <f t="shared" si="6"/>
        <v>85.7</v>
      </c>
      <c r="AY6" s="65">
        <f t="shared" si="6"/>
        <v>84.2</v>
      </c>
      <c r="AZ6" s="65">
        <f t="shared" si="6"/>
        <v>83.9</v>
      </c>
      <c r="BA6" s="65">
        <f t="shared" si="6"/>
        <v>84</v>
      </c>
      <c r="BB6" s="65">
        <f t="shared" si="6"/>
        <v>84.3</v>
      </c>
      <c r="BC6" s="65">
        <f t="shared" si="6"/>
        <v>80.7</v>
      </c>
      <c r="BD6" s="65" t="str">
        <f>IF(BD8="-","【-】","【"&amp;SUBSTITUTE(TEXT(BD8,"#,##0.0"),"-","△")&amp;"】")</f>
        <v>【84.7】</v>
      </c>
      <c r="BE6" s="65">
        <f>IF(BE8="-",NA(),BE8)</f>
        <v>30</v>
      </c>
      <c r="BF6" s="65">
        <f t="shared" ref="BF6:BN6" si="7">IF(BF8="-",NA(),BF8)</f>
        <v>40.200000000000003</v>
      </c>
      <c r="BG6" s="65">
        <f t="shared" si="7"/>
        <v>58</v>
      </c>
      <c r="BH6" s="65">
        <f t="shared" si="7"/>
        <v>56</v>
      </c>
      <c r="BI6" s="65">
        <f t="shared" si="7"/>
        <v>45.8</v>
      </c>
      <c r="BJ6" s="65">
        <f t="shared" si="7"/>
        <v>119.5</v>
      </c>
      <c r="BK6" s="65">
        <f t="shared" si="7"/>
        <v>116.9</v>
      </c>
      <c r="BL6" s="65">
        <f t="shared" si="7"/>
        <v>117.1</v>
      </c>
      <c r="BM6" s="65">
        <f t="shared" si="7"/>
        <v>120.5</v>
      </c>
      <c r="BN6" s="65">
        <f t="shared" si="7"/>
        <v>124.2</v>
      </c>
      <c r="BO6" s="65" t="str">
        <f>IF(BO8="-","【-】","【"&amp;SUBSTITUTE(TEXT(BO8,"#,##0.0"),"-","△")&amp;"】")</f>
        <v>【69.3】</v>
      </c>
      <c r="BP6" s="65">
        <f>IF(BP8="-",NA(),BP8)</f>
        <v>70.8</v>
      </c>
      <c r="BQ6" s="65">
        <f t="shared" ref="BQ6:BY6" si="8">IF(BQ8="-",NA(),BQ8)</f>
        <v>68.099999999999994</v>
      </c>
      <c r="BR6" s="65">
        <f t="shared" si="8"/>
        <v>82.3</v>
      </c>
      <c r="BS6" s="65">
        <f t="shared" si="8"/>
        <v>87.1</v>
      </c>
      <c r="BT6" s="65">
        <f t="shared" si="8"/>
        <v>90.6</v>
      </c>
      <c r="BU6" s="65">
        <f t="shared" si="8"/>
        <v>69.8</v>
      </c>
      <c r="BV6" s="65">
        <f t="shared" si="8"/>
        <v>69.7</v>
      </c>
      <c r="BW6" s="65">
        <f t="shared" si="8"/>
        <v>70.099999999999994</v>
      </c>
      <c r="BX6" s="65">
        <f t="shared" si="8"/>
        <v>70.400000000000006</v>
      </c>
      <c r="BY6" s="65">
        <f t="shared" si="8"/>
        <v>65.8</v>
      </c>
      <c r="BZ6" s="65" t="str">
        <f>IF(BZ8="-","【-】","【"&amp;SUBSTITUTE(TEXT(BZ8,"#,##0.0"),"-","△")&amp;"】")</f>
        <v>【67.2】</v>
      </c>
      <c r="CA6" s="66">
        <f>IF(CA8="-",NA(),CA8)</f>
        <v>26546</v>
      </c>
      <c r="CB6" s="66">
        <f t="shared" ref="CB6:CJ6" si="9">IF(CB8="-",NA(),CB8)</f>
        <v>26586</v>
      </c>
      <c r="CC6" s="66">
        <f t="shared" si="9"/>
        <v>31478</v>
      </c>
      <c r="CD6" s="66">
        <f t="shared" si="9"/>
        <v>31876</v>
      </c>
      <c r="CE6" s="66">
        <f t="shared" si="9"/>
        <v>34093</v>
      </c>
      <c r="CF6" s="66">
        <f t="shared" si="9"/>
        <v>33492</v>
      </c>
      <c r="CG6" s="66">
        <f t="shared" si="9"/>
        <v>34136</v>
      </c>
      <c r="CH6" s="66">
        <f t="shared" si="9"/>
        <v>34924</v>
      </c>
      <c r="CI6" s="66">
        <f t="shared" si="9"/>
        <v>35788</v>
      </c>
      <c r="CJ6" s="66">
        <f t="shared" si="9"/>
        <v>37855</v>
      </c>
      <c r="CK6" s="65" t="str">
        <f>IF(CK8="-","【-】","【"&amp;SUBSTITUTE(TEXT(CK8,"#,##0"),"-","△")&amp;"】")</f>
        <v>【56,733】</v>
      </c>
      <c r="CL6" s="66">
        <f>IF(CL8="-",NA(),CL8)</f>
        <v>13018</v>
      </c>
      <c r="CM6" s="66">
        <f t="shared" ref="CM6:CU6" si="10">IF(CM8="-",NA(),CM8)</f>
        <v>12339</v>
      </c>
      <c r="CN6" s="66">
        <f t="shared" si="10"/>
        <v>10193</v>
      </c>
      <c r="CO6" s="66">
        <f t="shared" si="10"/>
        <v>11192</v>
      </c>
      <c r="CP6" s="66">
        <f t="shared" si="10"/>
        <v>11412</v>
      </c>
      <c r="CQ6" s="66">
        <f t="shared" si="10"/>
        <v>9976</v>
      </c>
      <c r="CR6" s="66">
        <f t="shared" si="10"/>
        <v>10130</v>
      </c>
      <c r="CS6" s="66">
        <f t="shared" si="10"/>
        <v>10244</v>
      </c>
      <c r="CT6" s="66">
        <f t="shared" si="10"/>
        <v>10602</v>
      </c>
      <c r="CU6" s="66">
        <f t="shared" si="10"/>
        <v>11234</v>
      </c>
      <c r="CV6" s="65" t="str">
        <f>IF(CV8="-","【-】","【"&amp;SUBSTITUTE(TEXT(CV8,"#,##0"),"-","△")&amp;"】")</f>
        <v>【16,778】</v>
      </c>
      <c r="CW6" s="65">
        <f>IF(CW8="-",NA(),CW8)</f>
        <v>64.3</v>
      </c>
      <c r="CX6" s="65">
        <f t="shared" ref="CX6:DF6" si="11">IF(CX8="-",NA(),CX8)</f>
        <v>70.599999999999994</v>
      </c>
      <c r="CY6" s="65">
        <f t="shared" si="11"/>
        <v>72.5</v>
      </c>
      <c r="CZ6" s="65">
        <f t="shared" si="11"/>
        <v>70.400000000000006</v>
      </c>
      <c r="DA6" s="65">
        <f t="shared" si="11"/>
        <v>64.7</v>
      </c>
      <c r="DB6" s="65">
        <f t="shared" si="11"/>
        <v>63.4</v>
      </c>
      <c r="DC6" s="65">
        <f t="shared" si="11"/>
        <v>63.4</v>
      </c>
      <c r="DD6" s="65">
        <f t="shared" si="11"/>
        <v>63.7</v>
      </c>
      <c r="DE6" s="65">
        <f t="shared" si="11"/>
        <v>63.3</v>
      </c>
      <c r="DF6" s="65">
        <f t="shared" si="11"/>
        <v>68.5</v>
      </c>
      <c r="DG6" s="65" t="str">
        <f>IF(DG8="-","【-】","【"&amp;SUBSTITUTE(TEXT(DG8,"#,##0.0"),"-","△")&amp;"】")</f>
        <v>【58.8】</v>
      </c>
      <c r="DH6" s="65">
        <f>IF(DH8="-",NA(),DH8)</f>
        <v>20.399999999999999</v>
      </c>
      <c r="DI6" s="65">
        <f t="shared" ref="DI6:DQ6" si="12">IF(DI8="-",NA(),DI8)</f>
        <v>17.8</v>
      </c>
      <c r="DJ6" s="65">
        <f t="shared" si="12"/>
        <v>11.5</v>
      </c>
      <c r="DK6" s="65">
        <f t="shared" si="12"/>
        <v>11.2</v>
      </c>
      <c r="DL6" s="65">
        <f t="shared" si="12"/>
        <v>12.5</v>
      </c>
      <c r="DM6" s="65">
        <f t="shared" si="12"/>
        <v>18.7</v>
      </c>
      <c r="DN6" s="65">
        <f t="shared" si="12"/>
        <v>18.3</v>
      </c>
      <c r="DO6" s="65">
        <f t="shared" si="12"/>
        <v>17.7</v>
      </c>
      <c r="DP6" s="65">
        <f t="shared" si="12"/>
        <v>17.5</v>
      </c>
      <c r="DQ6" s="65">
        <f t="shared" si="12"/>
        <v>17.5</v>
      </c>
      <c r="DR6" s="65" t="str">
        <f>IF(DR8="-","【-】","【"&amp;SUBSTITUTE(TEXT(DR8,"#,##0.0"),"-","△")&amp;"】")</f>
        <v>【24.8】</v>
      </c>
      <c r="DS6" s="65">
        <f>IF(DS8="-",NA(),DS8)</f>
        <v>78.5</v>
      </c>
      <c r="DT6" s="65">
        <f t="shared" ref="DT6:EB6" si="13">IF(DT8="-",NA(),DT8)</f>
        <v>82.5</v>
      </c>
      <c r="DU6" s="65">
        <f t="shared" si="13"/>
        <v>6.4</v>
      </c>
      <c r="DV6" s="65">
        <f t="shared" si="13"/>
        <v>11.6</v>
      </c>
      <c r="DW6" s="65">
        <f t="shared" si="13"/>
        <v>16.399999999999999</v>
      </c>
      <c r="DX6" s="65">
        <f t="shared" si="13"/>
        <v>52.5</v>
      </c>
      <c r="DY6" s="65">
        <f t="shared" si="13"/>
        <v>53.5</v>
      </c>
      <c r="DZ6" s="65">
        <f t="shared" si="13"/>
        <v>54.1</v>
      </c>
      <c r="EA6" s="65">
        <f t="shared" si="13"/>
        <v>54.6</v>
      </c>
      <c r="EB6" s="65">
        <f t="shared" si="13"/>
        <v>56.9</v>
      </c>
      <c r="EC6" s="65" t="str">
        <f>IF(EC8="-","【-】","【"&amp;SUBSTITUTE(TEXT(EC8,"#,##0.0"),"-","△")&amp;"】")</f>
        <v>【54.8】</v>
      </c>
      <c r="ED6" s="65">
        <f>IF(ED8="-",NA(),ED8)</f>
        <v>78.099999999999994</v>
      </c>
      <c r="EE6" s="65">
        <f t="shared" ref="EE6:EM6" si="14">IF(EE8="-",NA(),EE8)</f>
        <v>85</v>
      </c>
      <c r="EF6" s="65">
        <f t="shared" si="14"/>
        <v>20.2</v>
      </c>
      <c r="EG6" s="65">
        <f t="shared" si="14"/>
        <v>33.5</v>
      </c>
      <c r="EH6" s="65">
        <f t="shared" si="14"/>
        <v>42.5</v>
      </c>
      <c r="EI6" s="65">
        <f t="shared" si="14"/>
        <v>69.7</v>
      </c>
      <c r="EJ6" s="65">
        <f t="shared" si="14"/>
        <v>71.3</v>
      </c>
      <c r="EK6" s="65">
        <f t="shared" si="14"/>
        <v>71.400000000000006</v>
      </c>
      <c r="EL6" s="65">
        <f t="shared" si="14"/>
        <v>71.7</v>
      </c>
      <c r="EM6" s="65">
        <f t="shared" si="14"/>
        <v>72.900000000000006</v>
      </c>
      <c r="EN6" s="65" t="str">
        <f>IF(EN8="-","【-】","【"&amp;SUBSTITUTE(TEXT(EN8,"#,##0.0"),"-","△")&amp;"】")</f>
        <v>【70.3】</v>
      </c>
      <c r="EO6" s="66">
        <f>IF(EO8="-",NA(),EO8)</f>
        <v>17310087</v>
      </c>
      <c r="EP6" s="66">
        <f t="shared" ref="EP6:EX6" si="15">IF(EP8="-",NA(),EP8)</f>
        <v>17293287</v>
      </c>
      <c r="EQ6" s="66">
        <f t="shared" si="15"/>
        <v>38617217</v>
      </c>
      <c r="ER6" s="66">
        <f t="shared" si="15"/>
        <v>38455342</v>
      </c>
      <c r="ES6" s="66">
        <f t="shared" si="15"/>
        <v>38744458</v>
      </c>
      <c r="ET6" s="66">
        <f t="shared" si="15"/>
        <v>37752628</v>
      </c>
      <c r="EU6" s="66">
        <f t="shared" si="15"/>
        <v>39094598</v>
      </c>
      <c r="EV6" s="66">
        <f t="shared" si="15"/>
        <v>40683727</v>
      </c>
      <c r="EW6" s="66">
        <f t="shared" si="15"/>
        <v>41891213</v>
      </c>
      <c r="EX6" s="66">
        <f t="shared" si="15"/>
        <v>42806727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162</v>
      </c>
      <c r="B7" s="63">
        <f t="shared" ref="B7:AH7" si="16">B8</f>
        <v>2020</v>
      </c>
      <c r="C7" s="63">
        <f t="shared" si="16"/>
        <v>304212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当然財務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100床以上～200床未満</v>
      </c>
      <c r="O7" s="63" t="str">
        <f>O8</f>
        <v>非設置</v>
      </c>
      <c r="P7" s="63" t="str">
        <f>P8</f>
        <v>直営</v>
      </c>
      <c r="Q7" s="64">
        <f t="shared" si="16"/>
        <v>7</v>
      </c>
      <c r="R7" s="63" t="str">
        <f t="shared" si="16"/>
        <v>-</v>
      </c>
      <c r="S7" s="63" t="str">
        <f t="shared" si="16"/>
        <v>ド 透 訓</v>
      </c>
      <c r="T7" s="63" t="str">
        <f t="shared" si="16"/>
        <v>救</v>
      </c>
      <c r="U7" s="64">
        <f>U8</f>
        <v>14607</v>
      </c>
      <c r="V7" s="64">
        <f>V8</f>
        <v>9261</v>
      </c>
      <c r="W7" s="63" t="str">
        <f>W8</f>
        <v>第２種該当</v>
      </c>
      <c r="X7" s="63" t="str">
        <f t="shared" si="16"/>
        <v>-</v>
      </c>
      <c r="Y7" s="63" t="str">
        <f t="shared" si="16"/>
        <v>１０：１</v>
      </c>
      <c r="Z7" s="64">
        <f t="shared" si="16"/>
        <v>120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120</v>
      </c>
      <c r="AF7" s="64">
        <f t="shared" si="16"/>
        <v>120</v>
      </c>
      <c r="AG7" s="64" t="str">
        <f t="shared" si="16"/>
        <v>-</v>
      </c>
      <c r="AH7" s="64">
        <f t="shared" si="16"/>
        <v>120</v>
      </c>
      <c r="AI7" s="65">
        <f>AI8</f>
        <v>94.8</v>
      </c>
      <c r="AJ7" s="65">
        <f t="shared" ref="AJ7:AR7" si="17">AJ8</f>
        <v>93</v>
      </c>
      <c r="AK7" s="65">
        <f t="shared" si="17"/>
        <v>96.9</v>
      </c>
      <c r="AL7" s="65">
        <f t="shared" si="17"/>
        <v>96.1</v>
      </c>
      <c r="AM7" s="65">
        <f t="shared" si="17"/>
        <v>103.7</v>
      </c>
      <c r="AN7" s="65">
        <f t="shared" si="17"/>
        <v>96.7</v>
      </c>
      <c r="AO7" s="65">
        <f t="shared" si="17"/>
        <v>96.6</v>
      </c>
      <c r="AP7" s="65">
        <f t="shared" si="17"/>
        <v>97.2</v>
      </c>
      <c r="AQ7" s="65">
        <f t="shared" si="17"/>
        <v>96.9</v>
      </c>
      <c r="AR7" s="65">
        <f t="shared" si="17"/>
        <v>100.6</v>
      </c>
      <c r="AS7" s="65"/>
      <c r="AT7" s="65">
        <f>AT8</f>
        <v>86.4</v>
      </c>
      <c r="AU7" s="65">
        <f t="shared" ref="AU7:BC7" si="18">AU8</f>
        <v>81.400000000000006</v>
      </c>
      <c r="AV7" s="65">
        <f t="shared" si="18"/>
        <v>89.2</v>
      </c>
      <c r="AW7" s="65">
        <f t="shared" si="18"/>
        <v>82</v>
      </c>
      <c r="AX7" s="65">
        <f t="shared" si="18"/>
        <v>85.7</v>
      </c>
      <c r="AY7" s="65">
        <f t="shared" si="18"/>
        <v>84.2</v>
      </c>
      <c r="AZ7" s="65">
        <f t="shared" si="18"/>
        <v>83.9</v>
      </c>
      <c r="BA7" s="65">
        <f t="shared" si="18"/>
        <v>84</v>
      </c>
      <c r="BB7" s="65">
        <f t="shared" si="18"/>
        <v>84.3</v>
      </c>
      <c r="BC7" s="65">
        <f t="shared" si="18"/>
        <v>80.7</v>
      </c>
      <c r="BD7" s="65"/>
      <c r="BE7" s="65">
        <f>BE8</f>
        <v>30</v>
      </c>
      <c r="BF7" s="65">
        <f t="shared" ref="BF7:BN7" si="19">BF8</f>
        <v>40.200000000000003</v>
      </c>
      <c r="BG7" s="65">
        <f t="shared" si="19"/>
        <v>58</v>
      </c>
      <c r="BH7" s="65">
        <f t="shared" si="19"/>
        <v>56</v>
      </c>
      <c r="BI7" s="65">
        <f t="shared" si="19"/>
        <v>45.8</v>
      </c>
      <c r="BJ7" s="65">
        <f t="shared" si="19"/>
        <v>119.5</v>
      </c>
      <c r="BK7" s="65">
        <f t="shared" si="19"/>
        <v>116.9</v>
      </c>
      <c r="BL7" s="65">
        <f t="shared" si="19"/>
        <v>117.1</v>
      </c>
      <c r="BM7" s="65">
        <f t="shared" si="19"/>
        <v>120.5</v>
      </c>
      <c r="BN7" s="65">
        <f t="shared" si="19"/>
        <v>124.2</v>
      </c>
      <c r="BO7" s="65"/>
      <c r="BP7" s="65">
        <f>BP8</f>
        <v>70.8</v>
      </c>
      <c r="BQ7" s="65">
        <f t="shared" ref="BQ7:BY7" si="20">BQ8</f>
        <v>68.099999999999994</v>
      </c>
      <c r="BR7" s="65">
        <f t="shared" si="20"/>
        <v>82.3</v>
      </c>
      <c r="BS7" s="65">
        <f t="shared" si="20"/>
        <v>87.1</v>
      </c>
      <c r="BT7" s="65">
        <f t="shared" si="20"/>
        <v>90.6</v>
      </c>
      <c r="BU7" s="65">
        <f t="shared" si="20"/>
        <v>69.8</v>
      </c>
      <c r="BV7" s="65">
        <f t="shared" si="20"/>
        <v>69.7</v>
      </c>
      <c r="BW7" s="65">
        <f t="shared" si="20"/>
        <v>70.099999999999994</v>
      </c>
      <c r="BX7" s="65">
        <f t="shared" si="20"/>
        <v>70.400000000000006</v>
      </c>
      <c r="BY7" s="65">
        <f t="shared" si="20"/>
        <v>65.8</v>
      </c>
      <c r="BZ7" s="65"/>
      <c r="CA7" s="66">
        <f>CA8</f>
        <v>26546</v>
      </c>
      <c r="CB7" s="66">
        <f t="shared" ref="CB7:CJ7" si="21">CB8</f>
        <v>26586</v>
      </c>
      <c r="CC7" s="66">
        <f t="shared" si="21"/>
        <v>31478</v>
      </c>
      <c r="CD7" s="66">
        <f t="shared" si="21"/>
        <v>31876</v>
      </c>
      <c r="CE7" s="66">
        <f t="shared" si="21"/>
        <v>34093</v>
      </c>
      <c r="CF7" s="66">
        <f t="shared" si="21"/>
        <v>33492</v>
      </c>
      <c r="CG7" s="66">
        <f t="shared" si="21"/>
        <v>34136</v>
      </c>
      <c r="CH7" s="66">
        <f t="shared" si="21"/>
        <v>34924</v>
      </c>
      <c r="CI7" s="66">
        <f t="shared" si="21"/>
        <v>35788</v>
      </c>
      <c r="CJ7" s="66">
        <f t="shared" si="21"/>
        <v>37855</v>
      </c>
      <c r="CK7" s="65"/>
      <c r="CL7" s="66">
        <f>CL8</f>
        <v>13018</v>
      </c>
      <c r="CM7" s="66">
        <f t="shared" ref="CM7:CU7" si="22">CM8</f>
        <v>12339</v>
      </c>
      <c r="CN7" s="66">
        <f t="shared" si="22"/>
        <v>10193</v>
      </c>
      <c r="CO7" s="66">
        <f t="shared" si="22"/>
        <v>11192</v>
      </c>
      <c r="CP7" s="66">
        <f t="shared" si="22"/>
        <v>11412</v>
      </c>
      <c r="CQ7" s="66">
        <f t="shared" si="22"/>
        <v>9976</v>
      </c>
      <c r="CR7" s="66">
        <f t="shared" si="22"/>
        <v>10130</v>
      </c>
      <c r="CS7" s="66">
        <f t="shared" si="22"/>
        <v>10244</v>
      </c>
      <c r="CT7" s="66">
        <f t="shared" si="22"/>
        <v>10602</v>
      </c>
      <c r="CU7" s="66">
        <f t="shared" si="22"/>
        <v>11234</v>
      </c>
      <c r="CV7" s="65"/>
      <c r="CW7" s="65">
        <f>CW8</f>
        <v>64.3</v>
      </c>
      <c r="CX7" s="65">
        <f t="shared" ref="CX7:DF7" si="23">CX8</f>
        <v>70.599999999999994</v>
      </c>
      <c r="CY7" s="65">
        <f t="shared" si="23"/>
        <v>72.5</v>
      </c>
      <c r="CZ7" s="65">
        <f t="shared" si="23"/>
        <v>70.400000000000006</v>
      </c>
      <c r="DA7" s="65">
        <f t="shared" si="23"/>
        <v>64.7</v>
      </c>
      <c r="DB7" s="65">
        <f t="shared" si="23"/>
        <v>63.4</v>
      </c>
      <c r="DC7" s="65">
        <f t="shared" si="23"/>
        <v>63.4</v>
      </c>
      <c r="DD7" s="65">
        <f t="shared" si="23"/>
        <v>63.7</v>
      </c>
      <c r="DE7" s="65">
        <f t="shared" si="23"/>
        <v>63.3</v>
      </c>
      <c r="DF7" s="65">
        <f t="shared" si="23"/>
        <v>68.5</v>
      </c>
      <c r="DG7" s="65"/>
      <c r="DH7" s="65">
        <f>DH8</f>
        <v>20.399999999999999</v>
      </c>
      <c r="DI7" s="65">
        <f t="shared" ref="DI7:DQ7" si="24">DI8</f>
        <v>17.8</v>
      </c>
      <c r="DJ7" s="65">
        <f t="shared" si="24"/>
        <v>11.5</v>
      </c>
      <c r="DK7" s="65">
        <f t="shared" si="24"/>
        <v>11.2</v>
      </c>
      <c r="DL7" s="65">
        <f t="shared" si="24"/>
        <v>12.5</v>
      </c>
      <c r="DM7" s="65">
        <f t="shared" si="24"/>
        <v>18.7</v>
      </c>
      <c r="DN7" s="65">
        <f t="shared" si="24"/>
        <v>18.3</v>
      </c>
      <c r="DO7" s="65">
        <f t="shared" si="24"/>
        <v>17.7</v>
      </c>
      <c r="DP7" s="65">
        <f t="shared" si="24"/>
        <v>17.5</v>
      </c>
      <c r="DQ7" s="65">
        <f t="shared" si="24"/>
        <v>17.5</v>
      </c>
      <c r="DR7" s="65"/>
      <c r="DS7" s="65">
        <f>DS8</f>
        <v>78.5</v>
      </c>
      <c r="DT7" s="65">
        <f t="shared" ref="DT7:EB7" si="25">DT8</f>
        <v>82.5</v>
      </c>
      <c r="DU7" s="65">
        <f t="shared" si="25"/>
        <v>6.4</v>
      </c>
      <c r="DV7" s="65">
        <f t="shared" si="25"/>
        <v>11.6</v>
      </c>
      <c r="DW7" s="65">
        <f t="shared" si="25"/>
        <v>16.399999999999999</v>
      </c>
      <c r="DX7" s="65">
        <f t="shared" si="25"/>
        <v>52.5</v>
      </c>
      <c r="DY7" s="65">
        <f t="shared" si="25"/>
        <v>53.5</v>
      </c>
      <c r="DZ7" s="65">
        <f t="shared" si="25"/>
        <v>54.1</v>
      </c>
      <c r="EA7" s="65">
        <f t="shared" si="25"/>
        <v>54.6</v>
      </c>
      <c r="EB7" s="65">
        <f t="shared" si="25"/>
        <v>56.9</v>
      </c>
      <c r="EC7" s="65"/>
      <c r="ED7" s="65">
        <f>ED8</f>
        <v>78.099999999999994</v>
      </c>
      <c r="EE7" s="65">
        <f t="shared" ref="EE7:EM7" si="26">EE8</f>
        <v>85</v>
      </c>
      <c r="EF7" s="65">
        <f t="shared" si="26"/>
        <v>20.2</v>
      </c>
      <c r="EG7" s="65">
        <f t="shared" si="26"/>
        <v>33.5</v>
      </c>
      <c r="EH7" s="65">
        <f t="shared" si="26"/>
        <v>42.5</v>
      </c>
      <c r="EI7" s="65">
        <f t="shared" si="26"/>
        <v>69.7</v>
      </c>
      <c r="EJ7" s="65">
        <f t="shared" si="26"/>
        <v>71.3</v>
      </c>
      <c r="EK7" s="65">
        <f t="shared" si="26"/>
        <v>71.400000000000006</v>
      </c>
      <c r="EL7" s="65">
        <f t="shared" si="26"/>
        <v>71.7</v>
      </c>
      <c r="EM7" s="65">
        <f t="shared" si="26"/>
        <v>72.900000000000006</v>
      </c>
      <c r="EN7" s="65"/>
      <c r="EO7" s="66">
        <f>EO8</f>
        <v>17310087</v>
      </c>
      <c r="EP7" s="66">
        <f t="shared" ref="EP7:EX7" si="27">EP8</f>
        <v>17293287</v>
      </c>
      <c r="EQ7" s="66">
        <f t="shared" si="27"/>
        <v>38617217</v>
      </c>
      <c r="ER7" s="66">
        <f t="shared" si="27"/>
        <v>38455342</v>
      </c>
      <c r="ES7" s="66">
        <f t="shared" si="27"/>
        <v>38744458</v>
      </c>
      <c r="ET7" s="66">
        <f t="shared" si="27"/>
        <v>37752628</v>
      </c>
      <c r="EU7" s="66">
        <f t="shared" si="27"/>
        <v>39094598</v>
      </c>
      <c r="EV7" s="66">
        <f t="shared" si="27"/>
        <v>40683727</v>
      </c>
      <c r="EW7" s="66">
        <f t="shared" si="27"/>
        <v>41891213</v>
      </c>
      <c r="EX7" s="66">
        <f t="shared" si="27"/>
        <v>42806727</v>
      </c>
      <c r="EY7" s="66"/>
    </row>
    <row r="8" spans="1:155" s="67" customFormat="1">
      <c r="A8" s="48"/>
      <c r="B8" s="68">
        <v>2020</v>
      </c>
      <c r="C8" s="68">
        <v>304212</v>
      </c>
      <c r="D8" s="68">
        <v>46</v>
      </c>
      <c r="E8" s="68">
        <v>6</v>
      </c>
      <c r="F8" s="68">
        <v>0</v>
      </c>
      <c r="G8" s="68">
        <v>1</v>
      </c>
      <c r="H8" s="68" t="s">
        <v>163</v>
      </c>
      <c r="I8" s="68" t="s">
        <v>164</v>
      </c>
      <c r="J8" s="68" t="s">
        <v>165</v>
      </c>
      <c r="K8" s="68" t="s">
        <v>166</v>
      </c>
      <c r="L8" s="68" t="s">
        <v>167</v>
      </c>
      <c r="M8" s="68" t="s">
        <v>168</v>
      </c>
      <c r="N8" s="68" t="s">
        <v>169</v>
      </c>
      <c r="O8" s="68" t="s">
        <v>170</v>
      </c>
      <c r="P8" s="68" t="s">
        <v>171</v>
      </c>
      <c r="Q8" s="69">
        <v>7</v>
      </c>
      <c r="R8" s="68" t="s">
        <v>39</v>
      </c>
      <c r="S8" s="68" t="s">
        <v>172</v>
      </c>
      <c r="T8" s="68" t="s">
        <v>173</v>
      </c>
      <c r="U8" s="69">
        <v>14607</v>
      </c>
      <c r="V8" s="69">
        <v>9261</v>
      </c>
      <c r="W8" s="68" t="s">
        <v>174</v>
      </c>
      <c r="X8" s="68" t="s">
        <v>39</v>
      </c>
      <c r="Y8" s="70" t="s">
        <v>175</v>
      </c>
      <c r="Z8" s="69">
        <v>120</v>
      </c>
      <c r="AA8" s="69" t="s">
        <v>39</v>
      </c>
      <c r="AB8" s="69" t="s">
        <v>39</v>
      </c>
      <c r="AC8" s="69" t="s">
        <v>39</v>
      </c>
      <c r="AD8" s="69" t="s">
        <v>39</v>
      </c>
      <c r="AE8" s="69">
        <v>120</v>
      </c>
      <c r="AF8" s="69">
        <v>120</v>
      </c>
      <c r="AG8" s="69" t="s">
        <v>39</v>
      </c>
      <c r="AH8" s="69">
        <v>120</v>
      </c>
      <c r="AI8" s="71">
        <v>94.8</v>
      </c>
      <c r="AJ8" s="71">
        <v>93</v>
      </c>
      <c r="AK8" s="71">
        <v>96.9</v>
      </c>
      <c r="AL8" s="71">
        <v>96.1</v>
      </c>
      <c r="AM8" s="71">
        <v>103.7</v>
      </c>
      <c r="AN8" s="71">
        <v>96.7</v>
      </c>
      <c r="AO8" s="71">
        <v>96.6</v>
      </c>
      <c r="AP8" s="71">
        <v>97.2</v>
      </c>
      <c r="AQ8" s="71">
        <v>96.9</v>
      </c>
      <c r="AR8" s="71">
        <v>100.6</v>
      </c>
      <c r="AS8" s="71">
        <v>102.5</v>
      </c>
      <c r="AT8" s="71">
        <v>86.4</v>
      </c>
      <c r="AU8" s="71">
        <v>81.400000000000006</v>
      </c>
      <c r="AV8" s="71">
        <v>89.2</v>
      </c>
      <c r="AW8" s="71">
        <v>82</v>
      </c>
      <c r="AX8" s="71">
        <v>85.7</v>
      </c>
      <c r="AY8" s="71">
        <v>84.2</v>
      </c>
      <c r="AZ8" s="71">
        <v>83.9</v>
      </c>
      <c r="BA8" s="71">
        <v>84</v>
      </c>
      <c r="BB8" s="71">
        <v>84.3</v>
      </c>
      <c r="BC8" s="71">
        <v>80.7</v>
      </c>
      <c r="BD8" s="71">
        <v>84.7</v>
      </c>
      <c r="BE8" s="72">
        <v>30</v>
      </c>
      <c r="BF8" s="72">
        <v>40.200000000000003</v>
      </c>
      <c r="BG8" s="72">
        <v>58</v>
      </c>
      <c r="BH8" s="72">
        <v>56</v>
      </c>
      <c r="BI8" s="72">
        <v>45.8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124.2</v>
      </c>
      <c r="BO8" s="72">
        <v>69.3</v>
      </c>
      <c r="BP8" s="71">
        <v>70.8</v>
      </c>
      <c r="BQ8" s="71">
        <v>68.099999999999994</v>
      </c>
      <c r="BR8" s="71">
        <v>82.3</v>
      </c>
      <c r="BS8" s="71">
        <v>87.1</v>
      </c>
      <c r="BT8" s="71">
        <v>90.6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65.8</v>
      </c>
      <c r="BZ8" s="71">
        <v>67.2</v>
      </c>
      <c r="CA8" s="72">
        <v>26546</v>
      </c>
      <c r="CB8" s="72">
        <v>26586</v>
      </c>
      <c r="CC8" s="72">
        <v>31478</v>
      </c>
      <c r="CD8" s="72">
        <v>31876</v>
      </c>
      <c r="CE8" s="72">
        <v>34093</v>
      </c>
      <c r="CF8" s="72">
        <v>33492</v>
      </c>
      <c r="CG8" s="72">
        <v>34136</v>
      </c>
      <c r="CH8" s="72">
        <v>34924</v>
      </c>
      <c r="CI8" s="72">
        <v>35788</v>
      </c>
      <c r="CJ8" s="72">
        <v>37855</v>
      </c>
      <c r="CK8" s="71">
        <v>56733</v>
      </c>
      <c r="CL8" s="72">
        <v>13018</v>
      </c>
      <c r="CM8" s="72">
        <v>12339</v>
      </c>
      <c r="CN8" s="72">
        <v>10193</v>
      </c>
      <c r="CO8" s="72">
        <v>11192</v>
      </c>
      <c r="CP8" s="72">
        <v>11412</v>
      </c>
      <c r="CQ8" s="72">
        <v>9976</v>
      </c>
      <c r="CR8" s="72">
        <v>10130</v>
      </c>
      <c r="CS8" s="72">
        <v>10244</v>
      </c>
      <c r="CT8" s="72">
        <v>10602</v>
      </c>
      <c r="CU8" s="72">
        <v>11234</v>
      </c>
      <c r="CV8" s="71">
        <v>16778</v>
      </c>
      <c r="CW8" s="72">
        <v>64.3</v>
      </c>
      <c r="CX8" s="72">
        <v>70.599999999999994</v>
      </c>
      <c r="CY8" s="72">
        <v>72.5</v>
      </c>
      <c r="CZ8" s="72">
        <v>70.400000000000006</v>
      </c>
      <c r="DA8" s="72">
        <v>64.7</v>
      </c>
      <c r="DB8" s="72">
        <v>63.4</v>
      </c>
      <c r="DC8" s="72">
        <v>63.4</v>
      </c>
      <c r="DD8" s="72">
        <v>63.7</v>
      </c>
      <c r="DE8" s="72">
        <v>63.3</v>
      </c>
      <c r="DF8" s="72">
        <v>68.5</v>
      </c>
      <c r="DG8" s="72">
        <v>58.8</v>
      </c>
      <c r="DH8" s="72">
        <v>20.399999999999999</v>
      </c>
      <c r="DI8" s="72">
        <v>17.8</v>
      </c>
      <c r="DJ8" s="72">
        <v>11.5</v>
      </c>
      <c r="DK8" s="72">
        <v>11.2</v>
      </c>
      <c r="DL8" s="72">
        <v>12.5</v>
      </c>
      <c r="DM8" s="72">
        <v>18.7</v>
      </c>
      <c r="DN8" s="72">
        <v>18.3</v>
      </c>
      <c r="DO8" s="72">
        <v>17.7</v>
      </c>
      <c r="DP8" s="72">
        <v>17.5</v>
      </c>
      <c r="DQ8" s="72">
        <v>17.5</v>
      </c>
      <c r="DR8" s="72">
        <v>24.8</v>
      </c>
      <c r="DS8" s="71">
        <v>78.5</v>
      </c>
      <c r="DT8" s="71">
        <v>82.5</v>
      </c>
      <c r="DU8" s="71">
        <v>6.4</v>
      </c>
      <c r="DV8" s="71">
        <v>11.6</v>
      </c>
      <c r="DW8" s="71">
        <v>16.399999999999999</v>
      </c>
      <c r="DX8" s="71">
        <v>52.5</v>
      </c>
      <c r="DY8" s="71">
        <v>53.5</v>
      </c>
      <c r="DZ8" s="71">
        <v>54.1</v>
      </c>
      <c r="EA8" s="71">
        <v>54.6</v>
      </c>
      <c r="EB8" s="71">
        <v>56.9</v>
      </c>
      <c r="EC8" s="71">
        <v>54.8</v>
      </c>
      <c r="ED8" s="71">
        <v>78.099999999999994</v>
      </c>
      <c r="EE8" s="71">
        <v>85</v>
      </c>
      <c r="EF8" s="71">
        <v>20.2</v>
      </c>
      <c r="EG8" s="71">
        <v>33.5</v>
      </c>
      <c r="EH8" s="71">
        <v>42.5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72.900000000000006</v>
      </c>
      <c r="EN8" s="71">
        <v>70.3</v>
      </c>
      <c r="EO8" s="72">
        <v>17310087</v>
      </c>
      <c r="EP8" s="72">
        <v>17293287</v>
      </c>
      <c r="EQ8" s="72">
        <v>38617217</v>
      </c>
      <c r="ER8" s="72">
        <v>38455342</v>
      </c>
      <c r="ES8" s="72">
        <v>38744458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42806727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176</v>
      </c>
      <c r="C10" s="77" t="s">
        <v>177</v>
      </c>
      <c r="D10" s="77" t="s">
        <v>178</v>
      </c>
      <c r="E10" s="77" t="s">
        <v>179</v>
      </c>
      <c r="F10" s="77" t="s">
        <v>180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nkhp05</cp:lastModifiedBy>
  <dcterms:created xsi:type="dcterms:W3CDTF">2021-12-03T08:51:00Z</dcterms:created>
  <dcterms:modified xsi:type="dcterms:W3CDTF">2022-02-04T02:42:26Z</dcterms:modified>
</cp:coreProperties>
</file>