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svr-susami\080_水道課\辻　PCデータ　H22以降\令和3年度\各種調査\2月3日〆　経営比較分析表\"/>
    </mc:Choice>
  </mc:AlternateContent>
  <xr:revisionPtr revIDLastSave="0" documentId="10_ncr:8100000_{F848C1DC-79B9-4E59-8967-05C1A1CC048D}" xr6:coauthVersionLast="34" xr6:coauthVersionMax="34" xr10:uidLastSave="{00000000-0000-0000-0000-000000000000}"/>
  <workbookProtection workbookAlgorithmName="SHA-512" workbookHashValue="q+DMXQv4GFnYlv2DC/W28Kf2JDrJSyhZKneIlOhmkWZLbnWQ2wGtYwJPPRAXAHbxYmWn2nQ5uLxtVnGmX9+rsg==" workbookSaltValue="utzPMyhrvX2eqbHg57Q45g==" workbookSpinCount="100000" lockStructure="1"/>
  <bookViews>
    <workbookView xWindow="0" yWindow="0" windowWidth="20460" windowHeight="751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<sst xmlns="http://schemas.openxmlformats.org/spreadsheetml/2006/main" count="233" uniqueCount="118">
  <si>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</si>
  <si>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</si>
  <si>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</si>
  <si>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</si>
  <si>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</si>
  <si>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</si>
  <si>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</si>
  <si>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</si>
  <si>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</si>
  <si>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</si>
  <si>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</si>
  <si>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</si>
  <si>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</si>
  <si>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</si>
  <si>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</si>
  <si>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</si>
  <si>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</si>
  <si>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</si>
  <si>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</si>
  <si>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</si>
  <si>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</si>
  <si>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</si>
  <si>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</si>
  <si>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</si>
  <si>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</si>
  <si>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</si>
  <si>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</si>
  <si>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</si>
  <si>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</si>
  <si>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</si>
  <si>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</si>
  <si>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</si>
  <si>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</si>
  <si>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</si>
  <si>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</si>
  <si>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</si>
  <si>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</si>
  <si>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</si>
  <si>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</si>
  <si>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</si>
  <si>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</si>
  <si>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</si>
  <si>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</si>
  <si>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</si>
  <si>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</si>
  <si>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</si>
  <si>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</si>
  <si>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</si>
  <si>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</si>
  <si>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</si>
  <si>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</si>
  <si>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</si>
  <si>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</si>
  <si>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</si>
  <si>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</si>
  <si>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</si>
  <si>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</si>
  <si>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</si>
  <si>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</si>
  <si>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</si>
  <si>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</si>
  <si>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</si>
  <si>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</si>
  <si>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</si>
  <si>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</si>
  <si>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</si>
  <si>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</si>
  <si>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</si>
  <si>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</si>
  <si>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</si>
  <si>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</si>
  <si>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</si>
  <si>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</si>
  <si>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</si>
  <si>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</si>
  <si>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</si>
  <si>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</si>
  <si>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</si>
  <si>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</si>
  <si>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</si>
  <si>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</si>
  <si>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</si>
  <si>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</si>
  <si>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</si>
  <si>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</si>
  <si>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</si>
  <si>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</si>
  <si>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</si>
  <si>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</si>
  <si>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</si>
  <si>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</si>
  <si>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</si>
  <si>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</si>
  <si>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</si>
  <si>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</si>
  <si>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</si>
  <si>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</si>
  <si>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</si>
  <si>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</si>
  <si>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</si>
  <si>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</si>
  <si>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</si>
  <si>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</si>
  <si>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</si>
  <si>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</si>
  <si>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</si>
  <si>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</si>
  <si>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</si>
  <si>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</si>
  <si>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</si>
  <si>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</si>
  <si>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</si>
  <si>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</si>
  <si>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</si>
  <si>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</si>
  <si>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更新率が低い年度もあり、今後も計画的に更新を進めていく必要がある。一方で、給水収益と一般会計からの繰入金により事業経営を行っていることから、健全性を維持した経営を行うため、漏水の防止や早期発見による費用削減や、料金回収率の向上に努めながら、必要に応じた投資も検討する必要がある。</t>
    <rPh sb="36" eb="38">
      <t>イッポウ</t>
    </rPh>
    <rPh sb="95" eb="97">
      <t>ソウキ</t>
    </rPh>
    <rPh sb="97" eb="99">
      <t>ハッケン</t>
    </rPh>
    <phoneticPr fontId="4"/>
  </si>
  <si>
    <t>　給水人口の減少による水需要の低下により、収益的収支比率は平均として100％を下回り推移している。また、地方債の借入による企業債残高対給水収益比率は、給水収益に対して地方債残高は年々増加しており、今後の施設・管路更新等の建設改良費の増加による地方債の借入も予想されるため、投資規模や料金水準が適切かどうか、検討していく必要がある。
　料金回収率は類似団体平均よりやや高いものの、100％を下回り、給水収益以外から収入の不足を補っている状態である。
　給水原価については類似団体平均よりやや低く、必要に応じた投資を行いつつ、漏水の防止や早期発見による有収率の維持・向上に努め、給水原価の良好化に努める必要がある。
　施設利用率は類似団体平均より低く、有収率の推移は類似団体平均よりやや高い。今後も漏水の早期発見・防止により、良好化できるよう努める必要がある。</t>
    <rPh sb="42" eb="44">
      <t>スイイ</t>
    </rPh>
    <rPh sb="56" eb="58">
      <t>カリイレ</t>
    </rPh>
    <rPh sb="83" eb="86">
      <t>チホウサイ</t>
    </rPh>
    <rPh sb="344" eb="346">
      <t>コンゴ</t>
    </rPh>
    <phoneticPr fontId="4"/>
  </si>
  <si>
    <r>
      <t>　</t>
    </r>
    <r>
      <rPr>
        <sz val="11"/>
        <rFont val="ＭＳ ゴシック"/>
        <family val="3"/>
        <charset val="128"/>
      </rPr>
      <t>給水開始から数十年経過しており、各施設の老朽化も進んでいる。管路更新率は類似団体平均値と比較しても低いため、基幹となる管路や漏水の多い管路を基準として今後も管路更新を進める必要がある。</t>
    </r>
    <rPh sb="1" eb="3">
      <t>キュウスイ</t>
    </rPh>
    <rPh sb="31" eb="33">
      <t>カンロ</t>
    </rPh>
    <rPh sb="33" eb="35">
      <t>コウシン</t>
    </rPh>
    <rPh sb="35" eb="36">
      <t>リツ</t>
    </rPh>
    <rPh sb="37" eb="41">
      <t>ルイジダンタイ</t>
    </rPh>
    <rPh sb="41" eb="43">
      <t>ヘイキン</t>
    </rPh>
    <rPh sb="43" eb="44">
      <t>アタイ</t>
    </rPh>
    <rPh sb="45" eb="47">
      <t>ヒカク</t>
    </rPh>
    <rPh sb="50" eb="5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</si>
</sst>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0.61</c:v>
                </c:pt>
                <c:pt idx="2" formatCode="#,##0.00;&quot;△&quot;#,##0.00">
                  <c:v>0</c:v>
                </c:pt>
                <c:pt idx="3">
                  <c:v>0.4</c:v>
                </c:pt>
                <c:pt idx="4">
                  <c:v>2.1</c:v>
                </c:pt>
              </c:numCache>
            </c:numRef>
          </c:val>
          <c:extLst>
            <c:ext xmlns:c16="http://schemas.microsoft.com/office/drawing/2014/chart" uri="{C3380CC4-5D6E-409C-BE32-E72D297353CC}">
              <c16:uniqueId val="{00000000-13E5-4E5D-BD84-24E12CCD0FD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13E5-4E5D-BD84-24E12CCD0FD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29.66</c:v>
                </c:pt>
                <c:pt idx="1">
                  <c:v>26.8</c:v>
                </c:pt>
                <c:pt idx="2">
                  <c:v>30.43</c:v>
                </c:pt>
                <c:pt idx="3">
                  <c:v>29.86</c:v>
                </c:pt>
                <c:pt idx="4">
                  <c:v>46.45</c:v>
                </c:pt>
              </c:numCache>
            </c:numRef>
          </c:val>
          <c:extLst>
            <c:ext xmlns:c16="http://schemas.microsoft.com/office/drawing/2014/chart" uri="{C3380CC4-5D6E-409C-BE32-E72D297353CC}">
              <c16:uniqueId val="{00000000-A95D-495C-9CA4-3F708ED0402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A95D-495C-9CA4-3F708ED0402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c:v>
                </c:pt>
                <c:pt idx="1">
                  <c:v>90</c:v>
                </c:pt>
                <c:pt idx="2">
                  <c:v>80</c:v>
                </c:pt>
                <c:pt idx="3">
                  <c:v>78.459999999999994</c:v>
                </c:pt>
                <c:pt idx="4">
                  <c:v>76.72</c:v>
                </c:pt>
              </c:numCache>
            </c:numRef>
          </c:val>
          <c:extLst>
            <c:ext xmlns:c16="http://schemas.microsoft.com/office/drawing/2014/chart" uri="{C3380CC4-5D6E-409C-BE32-E72D297353CC}">
              <c16:uniqueId val="{00000000-0A9D-4F2B-979F-FDA61B6D375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A9D-4F2B-979F-FDA61B6D375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74.239999999999995</c:v>
                </c:pt>
                <c:pt idx="1">
                  <c:v>85.41</c:v>
                </c:pt>
                <c:pt idx="2">
                  <c:v>73.17</c:v>
                </c:pt>
                <c:pt idx="3">
                  <c:v>80.27</c:v>
                </c:pt>
                <c:pt idx="4">
                  <c:v>60.75</c:v>
                </c:pt>
              </c:numCache>
            </c:numRef>
          </c:val>
          <c:extLst>
            <c:ext xmlns:c16="http://schemas.microsoft.com/office/drawing/2014/chart" uri="{C3380CC4-5D6E-409C-BE32-E72D297353CC}">
              <c16:uniqueId val="{00000000-EC28-43E9-949A-C4495936AB3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EC28-43E9-949A-C4495936AB3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C-444B-8ABF-5E352FD5B76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C-444B-8ABF-5E352FD5B76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0A-43A1-942F-800C24A6DA9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0A-43A1-942F-800C24A6DA9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C-4A6E-81D9-A379977E250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C-4A6E-81D9-A379977E250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9A-4459-A8C4-0B0E7078A59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9A-4459-A8C4-0B0E7078A59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245.4</c:v>
                </c:pt>
                <c:pt idx="1">
                  <c:v>223.35</c:v>
                </c:pt>
                <c:pt idx="2">
                  <c:v>234.99</c:v>
                </c:pt>
                <c:pt idx="3">
                  <c:v>715.51</c:v>
                </c:pt>
                <c:pt idx="4">
                  <c:v>1015.93</c:v>
                </c:pt>
              </c:numCache>
            </c:numRef>
          </c:val>
          <c:extLst>
            <c:ext xmlns:c16="http://schemas.microsoft.com/office/drawing/2014/chart" uri="{C3380CC4-5D6E-409C-BE32-E72D297353CC}">
              <c16:uniqueId val="{00000000-6A55-41DC-8EA6-3B1F33118B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6A55-41DC-8EA6-3B1F33118B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68.56</c:v>
                </c:pt>
                <c:pt idx="1">
                  <c:v>76.989999999999995</c:v>
                </c:pt>
                <c:pt idx="2">
                  <c:v>67.89</c:v>
                </c:pt>
                <c:pt idx="3">
                  <c:v>76.05</c:v>
                </c:pt>
                <c:pt idx="4">
                  <c:v>57.03</c:v>
                </c:pt>
              </c:numCache>
            </c:numRef>
          </c:val>
          <c:extLst>
            <c:ext xmlns:c16="http://schemas.microsoft.com/office/drawing/2014/chart" uri="{C3380CC4-5D6E-409C-BE32-E72D297353CC}">
              <c16:uniqueId val="{00000000-30A6-4EAE-B839-336848D2B32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30A6-4EAE-B839-336848D2B32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256.13</c:v>
                </c:pt>
                <c:pt idx="1">
                  <c:v>228.77</c:v>
                </c:pt>
                <c:pt idx="2">
                  <c:v>257.39999999999998</c:v>
                </c:pt>
                <c:pt idx="3">
                  <c:v>233.45</c:v>
                </c:pt>
                <c:pt idx="4">
                  <c:v>321.5</c:v>
                </c:pt>
              </c:numCache>
            </c:numRef>
          </c:val>
          <c:extLst>
            <c:ext xmlns:c16="http://schemas.microsoft.com/office/drawing/2014/chart" uri="{C3380CC4-5D6E-409C-BE32-E72D297353CC}">
              <c16:uniqueId val="{00000000-4D17-4763-B4F5-5AA582ADC77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4D17-4763-B4F5-5AA582ADC77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和歌山県　すさみ町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2"/>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3"/>
      <c r="BK7" s="3"/>
      <c r="BL7" s="4" t="s">
        <v>9</v>
      </c>
      <c r="BM7" s="5"/>
      <c r="BN7" s="5"/>
      <c r="BO7" s="5"/>
      <c r="BP7" s="5"/>
      <c r="BQ7" s="5"/>
      <c r="BR7" s="5"/>
      <c r="BS7" s="5"/>
      <c r="BT7" s="5"/>
      <c r="BU7" s="5"/>
      <c r="BV7" s="5"/>
      <c r="BW7" s="5"/>
      <c r="BX7" s="5"/>
      <c r="BY7" s="6"/>
    </row>
    <row r="8" spans="1:78" ht="18.75" customHeight="1" x14ac:dyDescent="0.15">
      <c r="A8" s="2"/>
      <c r="B8" s="85" t="str">
        <f>データ!$I$6</f>
        <v>法非適用</v>
      </c>
      <c r="C8" s="85"/>
      <c r="D8" s="85"/>
      <c r="E8" s="85"/>
      <c r="F8" s="85"/>
      <c r="G8" s="85"/>
      <c r="H8" s="85"/>
      <c r="I8" s="85" t="str">
        <f>データ!$J$6</f>
        <v>水道事業</v>
      </c>
      <c r="J8" s="85"/>
      <c r="K8" s="85"/>
      <c r="L8" s="85"/>
      <c r="M8" s="85"/>
      <c r="N8" s="85"/>
      <c r="O8" s="85"/>
      <c r="P8" s="85" t="str">
        <f>データ!$K$6</f>
        <v>簡易水道事業</v>
      </c>
      <c r="Q8" s="85"/>
      <c r="R8" s="85"/>
      <c r="S8" s="85"/>
      <c r="T8" s="85"/>
      <c r="U8" s="85"/>
      <c r="V8" s="85"/>
      <c r="W8" s="85" t="str">
        <f>データ!$L$6</f>
        <v>D4</v>
      </c>
      <c r="X8" s="85"/>
      <c r="Y8" s="85"/>
      <c r="Z8" s="85"/>
      <c r="AA8" s="85"/>
      <c r="AB8" s="85"/>
      <c r="AC8" s="85"/>
      <c r="AD8" s="85" t="str">
        <f>データ!$M$6</f>
        <v>非設置</v>
      </c>
      <c r="AE8" s="85"/>
      <c r="AF8" s="85"/>
      <c r="AG8" s="85"/>
      <c r="AH8" s="85"/>
      <c r="AI8" s="85"/>
      <c r="AJ8" s="85"/>
      <c r="AK8" s="2"/>
      <c r="AL8" s="79">
        <f>データ!$R$6</f>
        <v>3822</v>
      </c>
      <c r="AM8" s="79"/>
      <c r="AN8" s="79"/>
      <c r="AO8" s="79"/>
      <c r="AP8" s="79"/>
      <c r="AQ8" s="79"/>
      <c r="AR8" s="79"/>
      <c r="AS8" s="79"/>
      <c r="AT8" s="78">
        <f>データ!$S$6</f>
        <v>174.45</v>
      </c>
      <c r="AU8" s="78"/>
      <c r="AV8" s="78"/>
      <c r="AW8" s="78"/>
      <c r="AX8" s="78"/>
      <c r="AY8" s="78"/>
      <c r="AZ8" s="78"/>
      <c r="BA8" s="78"/>
      <c r="BB8" s="78">
        <f>データ!$T$6</f>
        <v>21.91</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15">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2"/>
      <c r="AE9" s="2"/>
      <c r="AF9" s="2"/>
      <c r="AG9" s="2"/>
      <c r="AH9" s="3"/>
      <c r="AI9" s="2"/>
      <c r="AJ9" s="2"/>
      <c r="AK9" s="2"/>
      <c r="AL9" s="84" t="s">
        <v>16</v>
      </c>
      <c r="AM9" s="84"/>
      <c r="AN9" s="84"/>
      <c r="AO9" s="84"/>
      <c r="AP9" s="84"/>
      <c r="AQ9" s="84"/>
      <c r="AR9" s="84"/>
      <c r="AS9" s="84"/>
      <c r="AT9" s="84" t="s">
        <v>17</v>
      </c>
      <c r="AU9" s="84"/>
      <c r="AV9" s="84"/>
      <c r="AW9" s="84"/>
      <c r="AX9" s="84"/>
      <c r="AY9" s="84"/>
      <c r="AZ9" s="84"/>
      <c r="BA9" s="84"/>
      <c r="BB9" s="84" t="s">
        <v>18</v>
      </c>
      <c r="BC9" s="84"/>
      <c r="BD9" s="84"/>
      <c r="BE9" s="84"/>
      <c r="BF9" s="84"/>
      <c r="BG9" s="84"/>
      <c r="BH9" s="84"/>
      <c r="BI9" s="84"/>
      <c r="BJ9" s="3"/>
      <c r="BK9" s="3"/>
      <c r="BL9" s="76" t="s">
        <v>19</v>
      </c>
      <c r="BM9" s="77"/>
      <c r="BN9" s="10" t="s">
        <v>20</v>
      </c>
      <c r="BO9" s="11"/>
      <c r="BP9" s="11"/>
      <c r="BQ9" s="11"/>
      <c r="BR9" s="11"/>
      <c r="BS9" s="11"/>
      <c r="BT9" s="11"/>
      <c r="BU9" s="11"/>
      <c r="BV9" s="11"/>
      <c r="BW9" s="11"/>
      <c r="BX9" s="11"/>
      <c r="BY9" s="12"/>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29.99</v>
      </c>
      <c r="Q10" s="78"/>
      <c r="R10" s="78"/>
      <c r="S10" s="78"/>
      <c r="T10" s="78"/>
      <c r="U10" s="78"/>
      <c r="V10" s="78"/>
      <c r="W10" s="79">
        <f>データ!$Q$6</f>
        <v>2629</v>
      </c>
      <c r="X10" s="79"/>
      <c r="Y10" s="79"/>
      <c r="Z10" s="79"/>
      <c r="AA10" s="79"/>
      <c r="AB10" s="79"/>
      <c r="AC10" s="79"/>
      <c r="AD10" s="2"/>
      <c r="AE10" s="2"/>
      <c r="AF10" s="2"/>
      <c r="AG10" s="2"/>
      <c r="AH10" s="2"/>
      <c r="AI10" s="2"/>
      <c r="AJ10" s="2"/>
      <c r="AK10" s="2"/>
      <c r="AL10" s="79">
        <f>データ!$U$6</f>
        <v>1134</v>
      </c>
      <c r="AM10" s="79"/>
      <c r="AN10" s="79"/>
      <c r="AO10" s="79"/>
      <c r="AP10" s="79"/>
      <c r="AQ10" s="79"/>
      <c r="AR10" s="79"/>
      <c r="AS10" s="79"/>
      <c r="AT10" s="78">
        <f>データ!$V$6</f>
        <v>2.14</v>
      </c>
      <c r="AU10" s="78"/>
      <c r="AV10" s="78"/>
      <c r="AW10" s="78"/>
      <c r="AX10" s="78"/>
      <c r="AY10" s="78"/>
      <c r="AZ10" s="78"/>
      <c r="BA10" s="78"/>
      <c r="BB10" s="78">
        <f>データ!$W$6</f>
        <v>529.91</v>
      </c>
      <c r="BC10" s="78"/>
      <c r="BD10" s="78"/>
      <c r="BE10" s="78"/>
      <c r="BF10" s="78"/>
      <c r="BG10" s="78"/>
      <c r="BH10" s="78"/>
      <c r="BI10" s="78"/>
      <c r="BJ10" s="2"/>
      <c r="BK10" s="2"/>
      <c r="BL10" s="80" t="s">
        <v>21</v>
      </c>
      <c r="BM10" s="8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8CfBbyvg07V+z2B1CeBqfPeVeaAquHn03oL0JbQd1A+Wgz+KozZI5pGL3CPAb8RY65MVxKCEj6NSf8GIrAfsDg==" saltValue="q0BdGWf0++gSyzex2XYNt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9" t="s">
        <v>52</v>
      </c>
      <c r="I3" s="90"/>
      <c r="J3" s="90"/>
      <c r="K3" s="90"/>
      <c r="L3" s="90"/>
      <c r="M3" s="90"/>
      <c r="N3" s="90"/>
      <c r="O3" s="90"/>
      <c r="P3" s="90"/>
      <c r="Q3" s="90"/>
      <c r="R3" s="90"/>
      <c r="S3" s="90"/>
      <c r="T3" s="90"/>
      <c r="U3" s="90"/>
      <c r="V3" s="90"/>
      <c r="W3" s="91"/>
      <c r="X3" s="95"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55</v>
      </c>
      <c r="B4" s="31"/>
      <c r="C4" s="31"/>
      <c r="D4" s="31"/>
      <c r="E4" s="31"/>
      <c r="F4" s="31"/>
      <c r="G4" s="31"/>
      <c r="H4" s="92"/>
      <c r="I4" s="93"/>
      <c r="J4" s="93"/>
      <c r="K4" s="93"/>
      <c r="L4" s="93"/>
      <c r="M4" s="93"/>
      <c r="N4" s="93"/>
      <c r="O4" s="93"/>
      <c r="P4" s="93"/>
      <c r="Q4" s="93"/>
      <c r="R4" s="93"/>
      <c r="S4" s="93"/>
      <c r="T4" s="93"/>
      <c r="U4" s="93"/>
      <c r="V4" s="93"/>
      <c r="W4" s="94"/>
      <c r="X4" s="88" t="s">
        <v>56</v>
      </c>
      <c r="Y4" s="88"/>
      <c r="Z4" s="88"/>
      <c r="AA4" s="88"/>
      <c r="AB4" s="88"/>
      <c r="AC4" s="88"/>
      <c r="AD4" s="88"/>
      <c r="AE4" s="88"/>
      <c r="AF4" s="88"/>
      <c r="AG4" s="88"/>
      <c r="AH4" s="88"/>
      <c r="AI4" s="88" t="s">
        <v>57</v>
      </c>
      <c r="AJ4" s="88"/>
      <c r="AK4" s="88"/>
      <c r="AL4" s="88"/>
      <c r="AM4" s="88"/>
      <c r="AN4" s="88"/>
      <c r="AO4" s="88"/>
      <c r="AP4" s="88"/>
      <c r="AQ4" s="88"/>
      <c r="AR4" s="88"/>
      <c r="AS4" s="88"/>
      <c r="AT4" s="88" t="s">
        <v>58</v>
      </c>
      <c r="AU4" s="88"/>
      <c r="AV4" s="88"/>
      <c r="AW4" s="88"/>
      <c r="AX4" s="88"/>
      <c r="AY4" s="88"/>
      <c r="AZ4" s="88"/>
      <c r="BA4" s="88"/>
      <c r="BB4" s="88"/>
      <c r="BC4" s="88"/>
      <c r="BD4" s="88"/>
      <c r="BE4" s="88" t="s">
        <v>59</v>
      </c>
      <c r="BF4" s="88"/>
      <c r="BG4" s="88"/>
      <c r="BH4" s="88"/>
      <c r="BI4" s="88"/>
      <c r="BJ4" s="88"/>
      <c r="BK4" s="88"/>
      <c r="BL4" s="88"/>
      <c r="BM4" s="88"/>
      <c r="BN4" s="88"/>
      <c r="BO4" s="88"/>
      <c r="BP4" s="88" t="s">
        <v>60</v>
      </c>
      <c r="BQ4" s="88"/>
      <c r="BR4" s="88"/>
      <c r="BS4" s="88"/>
      <c r="BT4" s="88"/>
      <c r="BU4" s="88"/>
      <c r="BV4" s="88"/>
      <c r="BW4" s="88"/>
      <c r="BX4" s="88"/>
      <c r="BY4" s="88"/>
      <c r="BZ4" s="88"/>
      <c r="CA4" s="88" t="s">
        <v>61</v>
      </c>
      <c r="CB4" s="88"/>
      <c r="CC4" s="88"/>
      <c r="CD4" s="88"/>
      <c r="CE4" s="88"/>
      <c r="CF4" s="88"/>
      <c r="CG4" s="88"/>
      <c r="CH4" s="88"/>
      <c r="CI4" s="88"/>
      <c r="CJ4" s="88"/>
      <c r="CK4" s="88"/>
      <c r="CL4" s="88" t="s">
        <v>62</v>
      </c>
      <c r="CM4" s="88"/>
      <c r="CN4" s="88"/>
      <c r="CO4" s="88"/>
      <c r="CP4" s="88"/>
      <c r="CQ4" s="88"/>
      <c r="CR4" s="88"/>
      <c r="CS4" s="88"/>
      <c r="CT4" s="88"/>
      <c r="CU4" s="88"/>
      <c r="CV4" s="88"/>
      <c r="CW4" s="88" t="s">
        <v>63</v>
      </c>
      <c r="CX4" s="88"/>
      <c r="CY4" s="88"/>
      <c r="CZ4" s="88"/>
      <c r="DA4" s="88"/>
      <c r="DB4" s="88"/>
      <c r="DC4" s="88"/>
      <c r="DD4" s="88"/>
      <c r="DE4" s="88"/>
      <c r="DF4" s="88"/>
      <c r="DG4" s="88"/>
      <c r="DH4" s="88" t="s">
        <v>64</v>
      </c>
      <c r="DI4" s="88"/>
      <c r="DJ4" s="88"/>
      <c r="DK4" s="88"/>
      <c r="DL4" s="88"/>
      <c r="DM4" s="88"/>
      <c r="DN4" s="88"/>
      <c r="DO4" s="88"/>
      <c r="DP4" s="88"/>
      <c r="DQ4" s="88"/>
      <c r="DR4" s="88"/>
      <c r="DS4" s="88" t="s">
        <v>65</v>
      </c>
      <c r="DT4" s="88"/>
      <c r="DU4" s="88"/>
      <c r="DV4" s="88"/>
      <c r="DW4" s="88"/>
      <c r="DX4" s="88"/>
      <c r="DY4" s="88"/>
      <c r="DZ4" s="88"/>
      <c r="EA4" s="88"/>
      <c r="EB4" s="88"/>
      <c r="EC4" s="88"/>
      <c r="ED4" s="88" t="s">
        <v>66</v>
      </c>
      <c r="EE4" s="88"/>
      <c r="EF4" s="88"/>
      <c r="EG4" s="88"/>
      <c r="EH4" s="88"/>
      <c r="EI4" s="88"/>
      <c r="EJ4" s="88"/>
      <c r="EK4" s="88"/>
      <c r="EL4" s="88"/>
      <c r="EM4" s="88"/>
      <c r="EN4" s="88"/>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304069</v>
      </c>
      <c r="D6" s="34">
        <f t="shared" si="3"/>
        <v>47</v>
      </c>
      <c r="E6" s="34">
        <f t="shared" si="3"/>
        <v>1</v>
      </c>
      <c r="F6" s="34">
        <f t="shared" si="3"/>
        <v>0</v>
      </c>
      <c r="G6" s="34">
        <f t="shared" si="3"/>
        <v>0</v>
      </c>
      <c r="H6" s="34" t="str">
        <f t="shared" si="3"/>
        <v>和歌山県　すさみ町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29.99</v>
      </c>
      <c r="Q6" s="35">
        <f t="shared" si="3"/>
        <v>2629</v>
      </c>
      <c r="R6" s="35">
        <f t="shared" si="3"/>
        <v>3822</v>
      </c>
      <c r="S6" s="35">
        <f t="shared" si="3"/>
        <v>174.45</v>
      </c>
      <c r="T6" s="35">
        <f t="shared" si="3"/>
        <v>21.91</v>
      </c>
      <c r="U6" s="35">
        <f t="shared" si="3"/>
        <v>1134</v>
      </c>
      <c r="V6" s="35">
        <f t="shared" si="3"/>
        <v>2.14</v>
      </c>
      <c r="W6" s="35">
        <f t="shared" si="3"/>
        <v>529.91</v>
      </c>
      <c r="X6" s="36">
        <f>IF(X7="",NA(),X7)</f>
        <v>74.239999999999995</v>
      </c>
      <c r="Y6" s="36">
        <f t="shared" ref="Y6:AG6" si="4">IF(Y7="",NA(),Y7)</f>
        <v>85.41</v>
      </c>
      <c r="Z6" s="36">
        <f t="shared" si="4"/>
        <v>73.17</v>
      </c>
      <c r="AA6" s="36">
        <f t="shared" si="4"/>
        <v>80.27</v>
      </c>
      <c r="AB6" s="36">
        <f t="shared" si="4"/>
        <v>60.75</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245.4</v>
      </c>
      <c r="BF6" s="36">
        <f t="shared" ref="BF6:BN6" si="7">IF(BF7="",NA(),BF7)</f>
        <v>223.35</v>
      </c>
      <c r="BG6" s="36">
        <f t="shared" si="7"/>
        <v>234.99</v>
      </c>
      <c r="BH6" s="36">
        <f t="shared" si="7"/>
        <v>715.51</v>
      </c>
      <c r="BI6" s="36">
        <f t="shared" si="7"/>
        <v>1015.93</v>
      </c>
      <c r="BJ6" s="36">
        <f t="shared" si="7"/>
        <v>1595.62</v>
      </c>
      <c r="BK6" s="36">
        <f t="shared" si="7"/>
        <v>1302.33</v>
      </c>
      <c r="BL6" s="36">
        <f t="shared" si="7"/>
        <v>1274.21</v>
      </c>
      <c r="BM6" s="36">
        <f t="shared" si="7"/>
        <v>1183.92</v>
      </c>
      <c r="BN6" s="36">
        <f t="shared" si="7"/>
        <v>1128.72</v>
      </c>
      <c r="BO6" s="35" t="str">
        <f>IF(BO7="","",IF(BO7="-","【-】","【"&amp;SUBSTITUTE(TEXT(BO7,"#,##0.00"),"-","△")&amp;"】"))</f>
        <v>【949.15】</v>
      </c>
      <c r="BP6" s="36">
        <f>IF(BP7="",NA(),BP7)</f>
        <v>68.56</v>
      </c>
      <c r="BQ6" s="36">
        <f t="shared" ref="BQ6:BY6" si="8">IF(BQ7="",NA(),BQ7)</f>
        <v>76.989999999999995</v>
      </c>
      <c r="BR6" s="36">
        <f t="shared" si="8"/>
        <v>67.89</v>
      </c>
      <c r="BS6" s="36">
        <f t="shared" si="8"/>
        <v>76.05</v>
      </c>
      <c r="BT6" s="36">
        <f t="shared" si="8"/>
        <v>57.03</v>
      </c>
      <c r="BU6" s="36">
        <f t="shared" si="8"/>
        <v>37.92</v>
      </c>
      <c r="BV6" s="36">
        <f t="shared" si="8"/>
        <v>40.89</v>
      </c>
      <c r="BW6" s="36">
        <f t="shared" si="8"/>
        <v>41.25</v>
      </c>
      <c r="BX6" s="36">
        <f t="shared" si="8"/>
        <v>42.5</v>
      </c>
      <c r="BY6" s="36">
        <f t="shared" si="8"/>
        <v>41.84</v>
      </c>
      <c r="BZ6" s="35" t="str">
        <f>IF(BZ7="","",IF(BZ7="-","【-】","【"&amp;SUBSTITUTE(TEXT(BZ7,"#,##0.00"),"-","△")&amp;"】"))</f>
        <v>【55.87】</v>
      </c>
      <c r="CA6" s="36">
        <f>IF(CA7="",NA(),CA7)</f>
        <v>256.13</v>
      </c>
      <c r="CB6" s="36">
        <f t="shared" ref="CB6:CJ6" si="9">IF(CB7="",NA(),CB7)</f>
        <v>228.77</v>
      </c>
      <c r="CC6" s="36">
        <f t="shared" si="9"/>
        <v>257.39999999999998</v>
      </c>
      <c r="CD6" s="36">
        <f t="shared" si="9"/>
        <v>233.45</v>
      </c>
      <c r="CE6" s="36">
        <f t="shared" si="9"/>
        <v>321.5</v>
      </c>
      <c r="CF6" s="36">
        <f t="shared" si="9"/>
        <v>423.18</v>
      </c>
      <c r="CG6" s="36">
        <f t="shared" si="9"/>
        <v>383.2</v>
      </c>
      <c r="CH6" s="36">
        <f t="shared" si="9"/>
        <v>383.25</v>
      </c>
      <c r="CI6" s="36">
        <f t="shared" si="9"/>
        <v>377.72</v>
      </c>
      <c r="CJ6" s="36">
        <f t="shared" si="9"/>
        <v>390.47</v>
      </c>
      <c r="CK6" s="35" t="str">
        <f>IF(CK7="","",IF(CK7="-","【-】","【"&amp;SUBSTITUTE(TEXT(CK7,"#,##0.00"),"-","△")&amp;"】"))</f>
        <v>【288.19】</v>
      </c>
      <c r="CL6" s="36">
        <f>IF(CL7="",NA(),CL7)</f>
        <v>29.66</v>
      </c>
      <c r="CM6" s="36">
        <f t="shared" ref="CM6:CU6" si="10">IF(CM7="",NA(),CM7)</f>
        <v>26.8</v>
      </c>
      <c r="CN6" s="36">
        <f t="shared" si="10"/>
        <v>30.43</v>
      </c>
      <c r="CO6" s="36">
        <f t="shared" si="10"/>
        <v>29.86</v>
      </c>
      <c r="CP6" s="36">
        <f t="shared" si="10"/>
        <v>46.45</v>
      </c>
      <c r="CQ6" s="36">
        <f t="shared" si="10"/>
        <v>46.9</v>
      </c>
      <c r="CR6" s="36">
        <f t="shared" si="10"/>
        <v>47.95</v>
      </c>
      <c r="CS6" s="36">
        <f t="shared" si="10"/>
        <v>48.26</v>
      </c>
      <c r="CT6" s="36">
        <f t="shared" si="10"/>
        <v>48.01</v>
      </c>
      <c r="CU6" s="36">
        <f t="shared" si="10"/>
        <v>49.08</v>
      </c>
      <c r="CV6" s="35" t="str">
        <f>IF(CV7="","",IF(CV7="-","【-】","【"&amp;SUBSTITUTE(TEXT(CV7,"#,##0.00"),"-","△")&amp;"】"))</f>
        <v>【56.31】</v>
      </c>
      <c r="CW6" s="36">
        <f>IF(CW7="",NA(),CW7)</f>
        <v>81</v>
      </c>
      <c r="CX6" s="36">
        <f t="shared" ref="CX6:DF6" si="11">IF(CX7="",NA(),CX7)</f>
        <v>90</v>
      </c>
      <c r="CY6" s="36">
        <f t="shared" si="11"/>
        <v>80</v>
      </c>
      <c r="CZ6" s="36">
        <f t="shared" si="11"/>
        <v>78.459999999999994</v>
      </c>
      <c r="DA6" s="36">
        <f t="shared" si="11"/>
        <v>76.72</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0.61</v>
      </c>
      <c r="EF6" s="35">
        <f t="shared" si="14"/>
        <v>0</v>
      </c>
      <c r="EG6" s="36">
        <f t="shared" si="14"/>
        <v>0.4</v>
      </c>
      <c r="EH6" s="36">
        <f t="shared" si="14"/>
        <v>2.1</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304069</v>
      </c>
      <c r="D7" s="38">
        <v>47</v>
      </c>
      <c r="E7" s="38">
        <v>1</v>
      </c>
      <c r="F7" s="38">
        <v>0</v>
      </c>
      <c r="G7" s="38">
        <v>0</v>
      </c>
      <c r="H7" s="38" t="s">
        <v>96</v>
      </c>
      <c r="I7" s="38" t="s">
        <v>97</v>
      </c>
      <c r="J7" s="38" t="s">
        <v>98</v>
      </c>
      <c r="K7" s="38" t="s">
        <v>99</v>
      </c>
      <c r="L7" s="38" t="s">
        <v>100</v>
      </c>
      <c r="M7" s="38" t="s">
        <v>101</v>
      </c>
      <c r="N7" s="39" t="s">
        <v>102</v>
      </c>
      <c r="O7" s="39" t="s">
        <v>103</v>
      </c>
      <c r="P7" s="39">
        <v>29.99</v>
      </c>
      <c r="Q7" s="39">
        <v>2629</v>
      </c>
      <c r="R7" s="39">
        <v>3822</v>
      </c>
      <c r="S7" s="39">
        <v>174.45</v>
      </c>
      <c r="T7" s="39">
        <v>21.91</v>
      </c>
      <c r="U7" s="39">
        <v>1134</v>
      </c>
      <c r="V7" s="39">
        <v>2.14</v>
      </c>
      <c r="W7" s="39">
        <v>529.91</v>
      </c>
      <c r="X7" s="39">
        <v>74.239999999999995</v>
      </c>
      <c r="Y7" s="39">
        <v>85.41</v>
      </c>
      <c r="Z7" s="39">
        <v>73.17</v>
      </c>
      <c r="AA7" s="39">
        <v>80.27</v>
      </c>
      <c r="AB7" s="39">
        <v>60.75</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245.4</v>
      </c>
      <c r="BF7" s="39">
        <v>223.35</v>
      </c>
      <c r="BG7" s="39">
        <v>234.99</v>
      </c>
      <c r="BH7" s="39">
        <v>715.51</v>
      </c>
      <c r="BI7" s="39">
        <v>1015.93</v>
      </c>
      <c r="BJ7" s="39">
        <v>1595.62</v>
      </c>
      <c r="BK7" s="39">
        <v>1302.33</v>
      </c>
      <c r="BL7" s="39">
        <v>1274.21</v>
      </c>
      <c r="BM7" s="39">
        <v>1183.92</v>
      </c>
      <c r="BN7" s="39">
        <v>1128.72</v>
      </c>
      <c r="BO7" s="39">
        <v>949.15</v>
      </c>
      <c r="BP7" s="39">
        <v>68.56</v>
      </c>
      <c r="BQ7" s="39">
        <v>76.989999999999995</v>
      </c>
      <c r="BR7" s="39">
        <v>67.89</v>
      </c>
      <c r="BS7" s="39">
        <v>76.05</v>
      </c>
      <c r="BT7" s="39">
        <v>57.03</v>
      </c>
      <c r="BU7" s="39">
        <v>37.92</v>
      </c>
      <c r="BV7" s="39">
        <v>40.89</v>
      </c>
      <c r="BW7" s="39">
        <v>41.25</v>
      </c>
      <c r="BX7" s="39">
        <v>42.5</v>
      </c>
      <c r="BY7" s="39">
        <v>41.84</v>
      </c>
      <c r="BZ7" s="39">
        <v>55.87</v>
      </c>
      <c r="CA7" s="39">
        <v>256.13</v>
      </c>
      <c r="CB7" s="39">
        <v>228.77</v>
      </c>
      <c r="CC7" s="39">
        <v>257.39999999999998</v>
      </c>
      <c r="CD7" s="39">
        <v>233.45</v>
      </c>
      <c r="CE7" s="39">
        <v>321.5</v>
      </c>
      <c r="CF7" s="39">
        <v>423.18</v>
      </c>
      <c r="CG7" s="39">
        <v>383.2</v>
      </c>
      <c r="CH7" s="39">
        <v>383.25</v>
      </c>
      <c r="CI7" s="39">
        <v>377.72</v>
      </c>
      <c r="CJ7" s="39">
        <v>390.47</v>
      </c>
      <c r="CK7" s="39">
        <v>288.19</v>
      </c>
      <c r="CL7" s="39">
        <v>29.66</v>
      </c>
      <c r="CM7" s="39">
        <v>26.8</v>
      </c>
      <c r="CN7" s="39">
        <v>30.43</v>
      </c>
      <c r="CO7" s="39">
        <v>29.86</v>
      </c>
      <c r="CP7" s="39">
        <v>46.45</v>
      </c>
      <c r="CQ7" s="39">
        <v>46.9</v>
      </c>
      <c r="CR7" s="39">
        <v>47.95</v>
      </c>
      <c r="CS7" s="39">
        <v>48.26</v>
      </c>
      <c r="CT7" s="39">
        <v>48.01</v>
      </c>
      <c r="CU7" s="39">
        <v>49.08</v>
      </c>
      <c r="CV7" s="39">
        <v>56.31</v>
      </c>
      <c r="CW7" s="39">
        <v>81</v>
      </c>
      <c r="CX7" s="39">
        <v>90</v>
      </c>
      <c r="CY7" s="39">
        <v>80</v>
      </c>
      <c r="CZ7" s="39">
        <v>78.459999999999994</v>
      </c>
      <c r="DA7" s="39">
        <v>76.72</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0.61</v>
      </c>
      <c r="EF7" s="39">
        <v>0</v>
      </c>
      <c r="EG7" s="39">
        <v>0.4</v>
      </c>
      <c r="EH7" s="39">
        <v>2.1</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2022-01-31T01:18:57Z</cp:lastPrinted>
  <dcterms:created xsi:type="dcterms:W3CDTF">2021-12-03T07:04:16Z</dcterms:created>
  <dcterms:modified xsi:type="dcterms:W3CDTF">2022-01-31T01:38:21Z</dcterms:modified>
  <cp:category/>
</cp:coreProperties>
</file>