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Y:\▲公営企業会計関係\令和3年度\20220107＜和歌山県大容量ファイルシステム＞公開通知 【【R4.2.4〆切】公営企業に係る経営比較分析表の分析等について（依頼）】 NO.172408\農集\"/>
    </mc:Choice>
  </mc:AlternateContent>
  <xr:revisionPtr revIDLastSave="0" documentId="13_ncr:1_{A0401B5E-5FE3-410A-8019-B8B691935F90}" xr6:coauthVersionLast="43" xr6:coauthVersionMax="43" xr10:uidLastSave="{00000000-0000-0000-0000-000000000000}"/>
  <workbookProtection workbookAlgorithmName="SHA-512" workbookHashValue="OI1nORDdwXr3AfpXS9J7bX61k9POLdR4HMYRsAZonIt6YeyARYtlGMC3pa6iC1pUzaf/fUfvT5v2JAxFkitITg==" workbookSaltValue="dVz5HHWI989V1rewDsQ//w==" workbookSpinCount="100000" lockStructure="1"/>
  <bookViews>
    <workbookView xWindow="90" yWindow="60" windowWidth="20400" windowHeight="108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AT10" i="4"/>
  <c r="AL10" i="4"/>
  <c r="P10" i="4"/>
  <c r="I10" i="4"/>
  <c r="B10" i="4"/>
  <c r="AT8"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<sst xmlns="http://schemas.openxmlformats.org/spreadsheetml/2006/main" count="236" uniqueCount="119">
  <si>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</si>
  <si>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</si>
  <si>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</si>
  <si>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</si>
  <si>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</si>
  <si>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</si>
  <si>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</si>
  <si>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</si>
  <si>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</si>
  <si>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</si>
  <si>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</si>
  <si>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</si>
  <si>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</si>
  <si>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</si>
  <si>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</si>
  <si>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</si>
  <si>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</si>
  <si>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</si>
  <si>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</si>
  <si>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</si>
  <si>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</si>
  <si>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</si>
  <si>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</si>
  <si>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</si>
  <si>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</si>
  <si>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</si>
  <si>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</si>
  <si>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</si>
  <si>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</si>
  <si>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</si>
  <si>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</si>
  <si>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</si>
  <si>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</si>
  <si>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</si>
  <si>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</si>
  <si>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</si>
  <si>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</si>
  <si>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</si>
  <si>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</si>
  <si>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</si>
  <si>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</si>
  <si>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</si>
  <si>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</si>
  <si>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</si>
  <si>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</si>
  <si>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</si>
  <si>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</si>
  <si>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</si>
  <si>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</si>
  <si>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</si>
  <si>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</si>
  <si>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</si>
  <si>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</si>
  <si>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</si>
  <si>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</si>
  <si>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</si>
  <si>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</si>
  <si>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</si>
  <si>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</si>
  <si>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</si>
  <si>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</si>
  <si>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</si>
  <si>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</si>
  <si>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</si>
  <si>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</si>
  <si>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</si>
  <si>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</si>
  <si>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</si>
  <si>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</si>
  <si>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</si>
  <si>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</si>
  <si>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</si>
  <si>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</si>
  <si>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</si>
  <si>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</si>
  <si>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</si>
  <si>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</si>
  <si>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</si>
  <si>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</si>
  <si>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</si>
  <si>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</si>
  <si>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</si>
  <si>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</si>
  <si>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</si>
  <si>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</si>
  <si>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</si>
  <si>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</si>
  <si>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</si>
  <si>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</si>
  <si>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</si>
  <si>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</si>
  <si>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</si>
  <si>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</si>
  <si>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</si>
  <si>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</si>
  <si>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</si>
  <si>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</si>
  <si>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</si>
  <si>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上富田町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</si>
  <si>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</si>
  <si>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</si>
  <si>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</si>
  <si>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</si>
  <si>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</si>
  <si>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</si>
  <si>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</si>
  <si>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</si>
  <si>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</si>
  <si>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</si>
  <si>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</si>
  <si>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</si>
  <si>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</si>
  <si>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</si>
  <si>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</si>
  <si>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</si>
  <si>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</si>
  <si>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当事業の着手時に埋設した管渠で現在26年経過しているが、管渠の耐用年数が50年であるとことを考えると、老朽化による管渠改善・更新は現時点においては必要ないものと思われる。そのため、管渠の更新等は未実施であり、管渠改善率について当該値は0％となっている。しかしながら、処理施設・設備の老朽化は相当進んでおり、年々修繕費が増加している状況にある。限られた財政の中、平成29年度に実施した機能診断調査・最適整備構想に基づいた効率的な処理施設・設備・管渠等の改築・更新をいかに実行するかが今後の課題となる。</t>
    <rPh sb="0" eb="1">
      <t>トウ</t>
    </rPh>
    <rPh sb="1" eb="3">
      <t>ジギョウ</t>
    </rPh>
    <rPh sb="4" eb="6">
      <t>チャクシュ</t>
    </rPh>
    <rPh sb="6" eb="7">
      <t>ジ</t>
    </rPh>
    <rPh sb="8" eb="10">
      <t>マイセツ</t>
    </rPh>
    <rPh sb="12" eb="14">
      <t>カンキョ</t>
    </rPh>
    <rPh sb="15" eb="17">
      <t>ゲンザイ</t>
    </rPh>
    <rPh sb="19" eb="20">
      <t>ネン</t>
    </rPh>
    <rPh sb="20" eb="22">
      <t>ケイカ</t>
    </rPh>
    <rPh sb="28" eb="30">
      <t>カンキョ</t>
    </rPh>
    <rPh sb="31" eb="33">
      <t>タイヨウ</t>
    </rPh>
    <rPh sb="33" eb="35">
      <t>ネンスウ</t>
    </rPh>
    <rPh sb="38" eb="39">
      <t>ネン</t>
    </rPh>
    <rPh sb="46" eb="47">
      <t>カンガ</t>
    </rPh>
    <rPh sb="51" eb="54">
      <t>ロウキュウカ</t>
    </rPh>
    <rPh sb="57" eb="59">
      <t>カンキョ</t>
    </rPh>
    <rPh sb="59" eb="61">
      <t>カイゼン</t>
    </rPh>
    <rPh sb="62" eb="64">
      <t>コウシン</t>
    </rPh>
    <rPh sb="65" eb="68">
      <t>ゲンジテン</t>
    </rPh>
    <rPh sb="73" eb="75">
      <t>ヒツヨウ</t>
    </rPh>
    <rPh sb="80" eb="81">
      <t>オモ</t>
    </rPh>
    <rPh sb="90" eb="92">
      <t>カンキョ</t>
    </rPh>
    <rPh sb="93" eb="95">
      <t>コウシン</t>
    </rPh>
    <rPh sb="95" eb="96">
      <t>トウ</t>
    </rPh>
    <rPh sb="97" eb="100">
      <t>ミジッシ</t>
    </rPh>
    <rPh sb="104" eb="106">
      <t>カンキョ</t>
    </rPh>
    <rPh sb="106" eb="108">
      <t>カイゼン</t>
    </rPh>
    <rPh sb="108" eb="109">
      <t>リツ</t>
    </rPh>
    <rPh sb="113" eb="115">
      <t>トウガイ</t>
    </rPh>
    <rPh sb="115" eb="116">
      <t>アタイ</t>
    </rPh>
    <rPh sb="133" eb="135">
      <t>ショリ</t>
    </rPh>
    <rPh sb="135" eb="137">
      <t>シセツ</t>
    </rPh>
    <rPh sb="138" eb="140">
      <t>セツビ</t>
    </rPh>
    <rPh sb="141" eb="144">
      <t>ロウキュウカ</t>
    </rPh>
    <rPh sb="145" eb="147">
      <t>ソウトウ</t>
    </rPh>
    <rPh sb="147" eb="148">
      <t>スス</t>
    </rPh>
    <rPh sb="153" eb="155">
      <t>ネンネン</t>
    </rPh>
    <rPh sb="155" eb="157">
      <t>シュウゼン</t>
    </rPh>
    <rPh sb="157" eb="158">
      <t>ヒ</t>
    </rPh>
    <rPh sb="159" eb="161">
      <t>ゾウカ</t>
    </rPh>
    <rPh sb="165" eb="167">
      <t>ジョウキョウ</t>
    </rPh>
    <rPh sb="171" eb="172">
      <t>カギ</t>
    </rPh>
    <rPh sb="175" eb="177">
      <t>ザイセイ</t>
    </rPh>
    <rPh sb="178" eb="179">
      <t>ナカ</t>
    </rPh>
    <rPh sb="180" eb="182">
      <t>ヘイセイ</t>
    </rPh>
    <rPh sb="184" eb="186">
      <t>ネンド</t>
    </rPh>
    <rPh sb="187" eb="189">
      <t>ジッシ</t>
    </rPh>
    <rPh sb="191" eb="193">
      <t>キノウ</t>
    </rPh>
    <rPh sb="193" eb="195">
      <t>シンダン</t>
    </rPh>
    <rPh sb="195" eb="197">
      <t>チョウサ</t>
    </rPh>
    <rPh sb="198" eb="200">
      <t>サイテキ</t>
    </rPh>
    <rPh sb="200" eb="202">
      <t>セイビ</t>
    </rPh>
    <rPh sb="202" eb="204">
      <t>コウソウ</t>
    </rPh>
    <rPh sb="205" eb="206">
      <t>モト</t>
    </rPh>
    <rPh sb="209" eb="212">
      <t>コウリツテキ</t>
    </rPh>
    <rPh sb="213" eb="215">
      <t>ショリ</t>
    </rPh>
    <rPh sb="215" eb="217">
      <t>シセツ</t>
    </rPh>
    <rPh sb="218" eb="220">
      <t>セツビ</t>
    </rPh>
    <rPh sb="221" eb="223">
      <t>カンキョ</t>
    </rPh>
    <rPh sb="223" eb="224">
      <t>トウ</t>
    </rPh>
    <rPh sb="225" eb="227">
      <t>カイチク</t>
    </rPh>
    <rPh sb="228" eb="230">
      <t>コウシン</t>
    </rPh>
    <rPh sb="234" eb="236">
      <t>ジッコウ</t>
    </rPh>
    <rPh sb="240" eb="242">
      <t>コンゴ</t>
    </rPh>
    <rPh sb="243" eb="245">
      <t>カダイ</t>
    </rPh>
    <phoneticPr fontId="4"/>
  </si>
  <si>
    <t>当事業は、市ノ瀬南岸地区を皮切りとして平成6年に事業着手し、平成12年に市ノ瀬北岸地区、平成14年に生馬地区、平成15年に岩田・岡地区、田熊地区が供用開始となり、平成16年に事業完了となった。5地区の全整備面積は114ha、現在の水洗化率は74.4％となっている。事業は完了しているため新規の下水道管埋設の工事費はかからないものの、処理施設や設備の老朽化に伴い、維持管理費が年々増加しており町の財政を圧迫している状況である。さらに今後、当町においても人口の減少が予測されているため、毎年使用料収入が増加するということはなく、いずれ減少に転ずると予想される。町の財政負担や将来の処理人口の減少等を勘案し、中長期的な戦略を持って経営をしていけるかが課題となる。あわせて、未接続世帯への接続啓発に努め、安定した歳入確保と更なる運営の効率化を進め、経営健全化を図る必要がある。</t>
    <rPh sb="0" eb="1">
      <t>トウ</t>
    </rPh>
    <rPh sb="1" eb="3">
      <t>ジギョウ</t>
    </rPh>
    <rPh sb="5" eb="6">
      <t>イチ</t>
    </rPh>
    <rPh sb="7" eb="8">
      <t>セ</t>
    </rPh>
    <rPh sb="8" eb="10">
      <t>ナンガン</t>
    </rPh>
    <rPh sb="10" eb="12">
      <t>チク</t>
    </rPh>
    <rPh sb="13" eb="15">
      <t>カワキ</t>
    </rPh>
    <rPh sb="19" eb="21">
      <t>ヘイセイ</t>
    </rPh>
    <rPh sb="112" eb="114">
      <t>ゲンザイ</t>
    </rPh>
    <rPh sb="115" eb="119">
      <t>スイセンカリツ</t>
    </rPh>
    <rPh sb="132" eb="134">
      <t>ジギョウ</t>
    </rPh>
    <rPh sb="135" eb="137">
      <t>カンリョウ</t>
    </rPh>
    <rPh sb="143" eb="145">
      <t>シンキ</t>
    </rPh>
    <rPh sb="146" eb="149">
      <t>ゲスイドウ</t>
    </rPh>
    <rPh sb="149" eb="150">
      <t>カン</t>
    </rPh>
    <rPh sb="150" eb="152">
      <t>マイセツ</t>
    </rPh>
    <rPh sb="153" eb="156">
      <t>コウジヒ</t>
    </rPh>
    <rPh sb="166" eb="168">
      <t>ショリ</t>
    </rPh>
    <rPh sb="168" eb="170">
      <t>シセツ</t>
    </rPh>
    <rPh sb="171" eb="173">
      <t>セツビ</t>
    </rPh>
    <rPh sb="174" eb="177">
      <t>ロウキュウカ</t>
    </rPh>
    <rPh sb="178" eb="179">
      <t>トモナ</t>
    </rPh>
    <rPh sb="181" eb="183">
      <t>イジ</t>
    </rPh>
    <rPh sb="183" eb="186">
      <t>カンリヒ</t>
    </rPh>
    <rPh sb="187" eb="189">
      <t>ネンネン</t>
    </rPh>
    <rPh sb="189" eb="191">
      <t>ゾウカ</t>
    </rPh>
    <rPh sb="195" eb="196">
      <t>チョウ</t>
    </rPh>
    <rPh sb="197" eb="199">
      <t>ザイセイ</t>
    </rPh>
    <rPh sb="200" eb="202">
      <t>アッパク</t>
    </rPh>
    <rPh sb="206" eb="208">
      <t>ジョウキョウ</t>
    </rPh>
    <rPh sb="215" eb="217">
      <t>コンゴ</t>
    </rPh>
    <rPh sb="225" eb="227">
      <t>ジンコウ</t>
    </rPh>
    <rPh sb="228" eb="230">
      <t>ゲンショウ</t>
    </rPh>
    <rPh sb="231" eb="233">
      <t>ヨソク</t>
    </rPh>
    <rPh sb="241" eb="243">
      <t>マイトシ</t>
    </rPh>
    <rPh sb="243" eb="246">
      <t>シヨウリョウ</t>
    </rPh>
    <rPh sb="246" eb="248">
      <t>シュウニュウ</t>
    </rPh>
    <rPh sb="249" eb="251">
      <t>ゾウカ</t>
    </rPh>
    <rPh sb="265" eb="267">
      <t>ゲンショウ</t>
    </rPh>
    <rPh sb="268" eb="269">
      <t>テン</t>
    </rPh>
    <rPh sb="272" eb="274">
      <t>ヨソウ</t>
    </rPh>
    <rPh sb="278" eb="279">
      <t>マチ</t>
    </rPh>
    <rPh sb="280" eb="282">
      <t>ザイセイ</t>
    </rPh>
    <rPh sb="282" eb="284">
      <t>フタン</t>
    </rPh>
    <rPh sb="285" eb="287">
      <t>ショウライ</t>
    </rPh>
    <rPh sb="288" eb="290">
      <t>ショリ</t>
    </rPh>
    <rPh sb="290" eb="292">
      <t>ジンコウ</t>
    </rPh>
    <rPh sb="293" eb="295">
      <t>ゲンショウ</t>
    </rPh>
    <rPh sb="295" eb="296">
      <t>トウ</t>
    </rPh>
    <rPh sb="297" eb="299">
      <t>カンアン</t>
    </rPh>
    <rPh sb="306" eb="308">
      <t>センリャク</t>
    </rPh>
    <rPh sb="309" eb="310">
      <t>モ</t>
    </rPh>
    <rPh sb="312" eb="314">
      <t>ケイエイ</t>
    </rPh>
    <rPh sb="322" eb="324">
      <t>カダイ</t>
    </rPh>
    <rPh sb="333" eb="336">
      <t>ミセツゾク</t>
    </rPh>
    <rPh sb="336" eb="338">
      <t>セタイ</t>
    </rPh>
    <rPh sb="340" eb="342">
      <t>セツゾク</t>
    </rPh>
    <rPh sb="342" eb="344">
      <t>ケイハツ</t>
    </rPh>
    <rPh sb="345" eb="346">
      <t>ツト</t>
    </rPh>
    <rPh sb="348" eb="350">
      <t>アンテイ</t>
    </rPh>
    <rPh sb="352" eb="354">
      <t>サイニュウ</t>
    </rPh>
    <rPh sb="354" eb="356">
      <t>カクホ</t>
    </rPh>
    <rPh sb="357" eb="358">
      <t>サラ</t>
    </rPh>
    <rPh sb="360" eb="362">
      <t>ウンエイ</t>
    </rPh>
    <rPh sb="363" eb="366">
      <t>コウリツカ</t>
    </rPh>
    <rPh sb="367" eb="368">
      <t>スス</t>
    </rPh>
    <rPh sb="370" eb="372">
      <t>ケイエイ</t>
    </rPh>
    <rPh sb="372" eb="375">
      <t>ケンゼンカ</t>
    </rPh>
    <rPh sb="376" eb="377">
      <t>ハカ</t>
    </rPh>
    <rPh sb="378" eb="380">
      <t>ヒツヨウ</t>
    </rPh>
    <phoneticPr fontId="4"/>
  </si>
  <si>
    <t>①収益的収支比率は、前年と比べ使用料収入が増加したため僅かながら数値が改善されたものの100％を大きく下回っている。施設・設備の老朽化により修繕費等の費用が増加しており、一般会計からの繰入金に頼らざるを得ない厳しい現状である。⑤経費回収率について、前年度より使用料収入は増加したが、それ以上に汚水処理費が増加したため当該値が減少した。更なる経費削減に努める必要がある。⑥汚水処理原価について、類似団体平均より低い水準に抑えられているが、汚水処理費の増加に伴い当該値も前年より上昇している。引き続き、接続率の向上と維持管理費の削減が今後の課題となる。⑦施設利用率は、ほぼ横ばいで推移している。今後は、予測される処理人口の減少を接続率の向上でどれだけカバーできるかが課題になる。⑧水洗化率について、ほぼ横ばいで推移しており、類似団体平均よりも低い状況が続いている。安定した歳入確保と公共水域の水質保全のため、引き続き水洗化促進の啓発が必要である。</t>
    <rPh sb="48" eb="49">
      <t>オオ</t>
    </rPh>
    <rPh sb="51" eb="53">
      <t>シタマワ</t>
    </rPh>
    <rPh sb="265" eb="267">
      <t>コンゴ</t>
    </rPh>
    <rPh sb="268" eb="270">
      <t>カダイ</t>
    </rPh>
    <rPh sb="360" eb="362">
      <t>ルイジ</t>
    </rPh>
    <rPh sb="362" eb="364">
      <t>ダンタイ</t>
    </rPh>
    <rPh sb="364" eb="366">
      <t>ヘイキン</t>
    </rPh>
    <rPh sb="369" eb="370">
      <t>ヒク</t>
    </rPh>
    <rPh sb="371" eb="373">
      <t>ジョウキョウ</t>
    </rPh>
    <rPh sb="374" eb="375">
      <t>ツヅ</t>
    </rPh>
    <rPh sb="415" eb="41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</si>
</sst>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3A-4B98-82F2-418455BE2BB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2F3A-4B98-82F2-418455BE2BB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50.05</c:v>
                </c:pt>
                <c:pt idx="1">
                  <c:v>50.05</c:v>
                </c:pt>
                <c:pt idx="2">
                  <c:v>49.91</c:v>
                </c:pt>
                <c:pt idx="3">
                  <c:v>50.62</c:v>
                </c:pt>
                <c:pt idx="4">
                  <c:v>52.71</c:v>
                </c:pt>
              </c:numCache>
            </c:numRef>
          </c:val>
          <c:extLst>
            <c:ext xmlns:c16="http://schemas.microsoft.com/office/drawing/2014/chart" uri="{C3380CC4-5D6E-409C-BE32-E72D297353CC}">
              <c16:uniqueId val="{00000000-3424-4042-8ED3-98D6BC01E2F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3424-4042-8ED3-98D6BC01E2F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73.959999999999994</c:v>
                </c:pt>
                <c:pt idx="1">
                  <c:v>74.34</c:v>
                </c:pt>
                <c:pt idx="2">
                  <c:v>74.81</c:v>
                </c:pt>
                <c:pt idx="3">
                  <c:v>74.14</c:v>
                </c:pt>
                <c:pt idx="4">
                  <c:v>74.47</c:v>
                </c:pt>
              </c:numCache>
            </c:numRef>
          </c:val>
          <c:extLst>
            <c:ext xmlns:c16="http://schemas.microsoft.com/office/drawing/2014/chart" uri="{C3380CC4-5D6E-409C-BE32-E72D297353CC}">
              <c16:uniqueId val="{00000000-A6A0-46A9-A269-DBB95827D78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A6A0-46A9-A269-DBB95827D78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53</c:v>
                </c:pt>
                <c:pt idx="1">
                  <c:v>57.41</c:v>
                </c:pt>
                <c:pt idx="2">
                  <c:v>50.32</c:v>
                </c:pt>
                <c:pt idx="3">
                  <c:v>48.43</c:v>
                </c:pt>
                <c:pt idx="4">
                  <c:v>49.5</c:v>
                </c:pt>
              </c:numCache>
            </c:numRef>
          </c:val>
          <c:extLst>
            <c:ext xmlns:c16="http://schemas.microsoft.com/office/drawing/2014/chart" uri="{C3380CC4-5D6E-409C-BE32-E72D297353CC}">
              <c16:uniqueId val="{00000000-D590-4C69-BDE7-D6AC6BDD623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90-4C69-BDE7-D6AC6BDD623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94-4BB9-9BE8-C84D588C86B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94-4BB9-9BE8-C84D588C86B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CA-457D-B464-831D0D34B17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CA-457D-B464-831D0D34B17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9F-4230-814E-24D31CA559C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9F-4230-814E-24D31CA559C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69-4A77-962E-8073390741C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69-4A77-962E-8073390741C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1641.74</c:v>
                </c:pt>
                <c:pt idx="1">
                  <c:v>1494.65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381-4B91-8EFD-7DE298E1F5F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F381-4B91-8EFD-7DE298E1F5F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39.19</c:v>
                </c:pt>
                <c:pt idx="1">
                  <c:v>61.85</c:v>
                </c:pt>
                <c:pt idx="2">
                  <c:v>85.29</c:v>
                </c:pt>
                <c:pt idx="3">
                  <c:v>91.97</c:v>
                </c:pt>
                <c:pt idx="4">
                  <c:v>87</c:v>
                </c:pt>
              </c:numCache>
            </c:numRef>
          </c:val>
          <c:extLst>
            <c:ext xmlns:c16="http://schemas.microsoft.com/office/drawing/2014/chart" uri="{C3380CC4-5D6E-409C-BE32-E72D297353CC}">
              <c16:uniqueId val="{00000000-829D-4E3A-9C25-946E93ABE23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829D-4E3A-9C25-946E93ABE23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414.47</c:v>
                </c:pt>
                <c:pt idx="1">
                  <c:v>262.13</c:v>
                </c:pt>
                <c:pt idx="2">
                  <c:v>190.65</c:v>
                </c:pt>
                <c:pt idx="3">
                  <c:v>178.13</c:v>
                </c:pt>
                <c:pt idx="4">
                  <c:v>190.09</c:v>
                </c:pt>
              </c:numCache>
            </c:numRef>
          </c:val>
          <c:extLst>
            <c:ext xmlns:c16="http://schemas.microsoft.com/office/drawing/2014/chart" uri="{C3380CC4-5D6E-409C-BE32-E72D297353CC}">
              <c16:uniqueId val="{00000000-C114-46F2-9BC2-71A1EAF34C9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C114-46F2-9BC2-71A1EAF34C9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上富田町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15575</v>
      </c>
      <c r="AM8" s="69"/>
      <c r="AN8" s="69"/>
      <c r="AO8" s="69"/>
      <c r="AP8" s="69"/>
      <c r="AQ8" s="69"/>
      <c r="AR8" s="69"/>
      <c r="AS8" s="69"/>
      <c r="AT8" s="68">
        <f>データ!T6</f>
        <v>57.37</v>
      </c>
      <c r="AU8" s="68"/>
      <c r="AV8" s="68"/>
      <c r="AW8" s="68"/>
      <c r="AX8" s="68"/>
      <c r="AY8" s="68"/>
      <c r="AZ8" s="68"/>
      <c r="BA8" s="68"/>
      <c r="BB8" s="68">
        <f>データ!U6</f>
        <v>271.48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30.87</v>
      </c>
      <c r="Q10" s="68"/>
      <c r="R10" s="68"/>
      <c r="S10" s="68"/>
      <c r="T10" s="68"/>
      <c r="U10" s="68"/>
      <c r="V10" s="68"/>
      <c r="W10" s="68">
        <f>データ!Q6</f>
        <v>108.52</v>
      </c>
      <c r="X10" s="68"/>
      <c r="Y10" s="68"/>
      <c r="Z10" s="68"/>
      <c r="AA10" s="68"/>
      <c r="AB10" s="68"/>
      <c r="AC10" s="68"/>
      <c r="AD10" s="69">
        <f>データ!R6</f>
        <v>3156</v>
      </c>
      <c r="AE10" s="69"/>
      <c r="AF10" s="69"/>
      <c r="AG10" s="69"/>
      <c r="AH10" s="69"/>
      <c r="AI10" s="69"/>
      <c r="AJ10" s="69"/>
      <c r="AK10" s="2"/>
      <c r="AL10" s="69">
        <f>データ!V6</f>
        <v>4786</v>
      </c>
      <c r="AM10" s="69"/>
      <c r="AN10" s="69"/>
      <c r="AO10" s="69"/>
      <c r="AP10" s="69"/>
      <c r="AQ10" s="69"/>
      <c r="AR10" s="69"/>
      <c r="AS10" s="69"/>
      <c r="AT10" s="68">
        <f>データ!W6</f>
        <v>1.1399999999999999</v>
      </c>
      <c r="AU10" s="68"/>
      <c r="AV10" s="68"/>
      <c r="AW10" s="68"/>
      <c r="AX10" s="68"/>
      <c r="AY10" s="68"/>
      <c r="AZ10" s="68"/>
      <c r="BA10" s="68"/>
      <c r="BB10" s="68">
        <f>データ!X6</f>
        <v>4198.25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yV+YikevkAsqr4rRitnlgRJktfVK4sKGfSU2jIppxmGDg3Ow0nCEmyy2GDct0ADce8+FbN0+a3Tq37E5KJFccA==" saltValue="fn47LO0bqVHrYbnYsUMsj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304042</v>
      </c>
      <c r="D6" s="33">
        <f t="shared" si="3"/>
        <v>47</v>
      </c>
      <c r="E6" s="33">
        <f t="shared" si="3"/>
        <v>17</v>
      </c>
      <c r="F6" s="33">
        <f t="shared" si="3"/>
        <v>5</v>
      </c>
      <c r="G6" s="33">
        <f t="shared" si="3"/>
        <v>0</v>
      </c>
      <c r="H6" s="33" t="str">
        <f t="shared" si="3"/>
        <v>和歌山県　上富田町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30.87</v>
      </c>
      <c r="Q6" s="34">
        <f t="shared" si="3"/>
        <v>108.52</v>
      </c>
      <c r="R6" s="34">
        <f t="shared" si="3"/>
        <v>3156</v>
      </c>
      <c r="S6" s="34">
        <f t="shared" si="3"/>
        <v>15575</v>
      </c>
      <c r="T6" s="34">
        <f t="shared" si="3"/>
        <v>57.37</v>
      </c>
      <c r="U6" s="34">
        <f t="shared" si="3"/>
        <v>271.48</v>
      </c>
      <c r="V6" s="34">
        <f t="shared" si="3"/>
        <v>4786</v>
      </c>
      <c r="W6" s="34">
        <f t="shared" si="3"/>
        <v>1.1399999999999999</v>
      </c>
      <c r="X6" s="34">
        <f t="shared" si="3"/>
        <v>4198.25</v>
      </c>
      <c r="Y6" s="35">
        <f>IF(Y7="",NA(),Y7)</f>
        <v>53</v>
      </c>
      <c r="Z6" s="35">
        <f t="shared" ref="Z6:AH6" si="4">IF(Z7="",NA(),Z7)</f>
        <v>57.41</v>
      </c>
      <c r="AA6" s="35">
        <f t="shared" si="4"/>
        <v>50.32</v>
      </c>
      <c r="AB6" s="35">
        <f t="shared" si="4"/>
        <v>48.43</v>
      </c>
      <c r="AC6" s="35">
        <f t="shared" si="4"/>
        <v>49.5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1641.74</v>
      </c>
      <c r="BG6" s="35">
        <f t="shared" ref="BG6:BO6" si="7">IF(BG7="",NA(),BG7)</f>
        <v>1494.65</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39.19</v>
      </c>
      <c r="BR6" s="35">
        <f t="shared" ref="BR6:BZ6" si="8">IF(BR7="",NA(),BR7)</f>
        <v>61.85</v>
      </c>
      <c r="BS6" s="35">
        <f t="shared" si="8"/>
        <v>85.29</v>
      </c>
      <c r="BT6" s="35">
        <f t="shared" si="8"/>
        <v>91.97</v>
      </c>
      <c r="BU6" s="35">
        <f t="shared" si="8"/>
        <v>87</v>
      </c>
      <c r="BV6" s="35">
        <f t="shared" si="8"/>
        <v>55.32</v>
      </c>
      <c r="BW6" s="35">
        <f t="shared" si="8"/>
        <v>59.8</v>
      </c>
      <c r="BX6" s="35">
        <f t="shared" si="8"/>
        <v>57.77</v>
      </c>
      <c r="BY6" s="35">
        <f t="shared" si="8"/>
        <v>57.31</v>
      </c>
      <c r="BZ6" s="35">
        <f t="shared" si="8"/>
        <v>57.08</v>
      </c>
      <c r="CA6" s="34" t="str">
        <f>IF(CA7="","",IF(CA7="-","【-】","【"&amp;SUBSTITUTE(TEXT(CA7,"#,##0.00"),"-","△")&amp;"】"))</f>
        <v>【60.94】</v>
      </c>
      <c r="CB6" s="35">
        <f>IF(CB7="",NA(),CB7)</f>
        <v>414.47</v>
      </c>
      <c r="CC6" s="35">
        <f t="shared" ref="CC6:CK6" si="9">IF(CC7="",NA(),CC7)</f>
        <v>262.13</v>
      </c>
      <c r="CD6" s="35">
        <f t="shared" si="9"/>
        <v>190.65</v>
      </c>
      <c r="CE6" s="35">
        <f t="shared" si="9"/>
        <v>178.13</v>
      </c>
      <c r="CF6" s="35">
        <f t="shared" si="9"/>
        <v>190.09</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50.05</v>
      </c>
      <c r="CN6" s="35">
        <f t="shared" ref="CN6:CV6" si="10">IF(CN7="",NA(),CN7)</f>
        <v>50.05</v>
      </c>
      <c r="CO6" s="35">
        <f t="shared" si="10"/>
        <v>49.91</v>
      </c>
      <c r="CP6" s="35">
        <f t="shared" si="10"/>
        <v>50.62</v>
      </c>
      <c r="CQ6" s="35">
        <f t="shared" si="10"/>
        <v>52.71</v>
      </c>
      <c r="CR6" s="35">
        <f t="shared" si="10"/>
        <v>60.65</v>
      </c>
      <c r="CS6" s="35">
        <f t="shared" si="10"/>
        <v>51.75</v>
      </c>
      <c r="CT6" s="35">
        <f t="shared" si="10"/>
        <v>50.68</v>
      </c>
      <c r="CU6" s="35">
        <f t="shared" si="10"/>
        <v>50.14</v>
      </c>
      <c r="CV6" s="35">
        <f t="shared" si="10"/>
        <v>54.83</v>
      </c>
      <c r="CW6" s="34" t="str">
        <f>IF(CW7="","",IF(CW7="-","【-】","【"&amp;SUBSTITUTE(TEXT(CW7,"#,##0.00"),"-","△")&amp;"】"))</f>
        <v>【54.84】</v>
      </c>
      <c r="CX6" s="35">
        <f>IF(CX7="",NA(),CX7)</f>
        <v>73.959999999999994</v>
      </c>
      <c r="CY6" s="35">
        <f t="shared" ref="CY6:DG6" si="11">IF(CY7="",NA(),CY7)</f>
        <v>74.34</v>
      </c>
      <c r="CZ6" s="35">
        <f t="shared" si="11"/>
        <v>74.81</v>
      </c>
      <c r="DA6" s="35">
        <f t="shared" si="11"/>
        <v>74.14</v>
      </c>
      <c r="DB6" s="35">
        <f t="shared" si="11"/>
        <v>74.47</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304042</v>
      </c>
      <c r="D7" s="37">
        <v>47</v>
      </c>
      <c r="E7" s="37">
        <v>17</v>
      </c>
      <c r="F7" s="37">
        <v>5</v>
      </c>
      <c r="G7" s="37">
        <v>0</v>
      </c>
      <c r="H7" s="37" t="s">
        <v>98</v>
      </c>
      <c r="I7" s="37" t="s">
        <v>99</v>
      </c>
      <c r="J7" s="37" t="s">
        <v>100</v>
      </c>
      <c r="K7" s="37" t="s">
        <v>101</v>
      </c>
      <c r="L7" s="37" t="s">
        <v>102</v>
      </c>
      <c r="M7" s="37" t="s">
        <v>103</v>
      </c>
      <c r="N7" s="38" t="s">
        <v>104</v>
      </c>
      <c r="O7" s="38" t="s">
        <v>105</v>
      </c>
      <c r="P7" s="38">
        <v>30.87</v>
      </c>
      <c r="Q7" s="38">
        <v>108.52</v>
      </c>
      <c r="R7" s="38">
        <v>3156</v>
      </c>
      <c r="S7" s="38">
        <v>15575</v>
      </c>
      <c r="T7" s="38">
        <v>57.37</v>
      </c>
      <c r="U7" s="38">
        <v>271.48</v>
      </c>
      <c r="V7" s="38">
        <v>4786</v>
      </c>
      <c r="W7" s="38">
        <v>1.1399999999999999</v>
      </c>
      <c r="X7" s="38">
        <v>4198.25</v>
      </c>
      <c r="Y7" s="38">
        <v>53</v>
      </c>
      <c r="Z7" s="38">
        <v>57.41</v>
      </c>
      <c r="AA7" s="38">
        <v>50.32</v>
      </c>
      <c r="AB7" s="38">
        <v>48.43</v>
      </c>
      <c r="AC7" s="38">
        <v>49.5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1641.74</v>
      </c>
      <c r="BG7" s="38">
        <v>1494.65</v>
      </c>
      <c r="BH7" s="38">
        <v>0</v>
      </c>
      <c r="BI7" s="38">
        <v>0</v>
      </c>
      <c r="BJ7" s="38">
        <v>0</v>
      </c>
      <c r="BK7" s="38">
        <v>974.93</v>
      </c>
      <c r="BL7" s="38">
        <v>855.8</v>
      </c>
      <c r="BM7" s="38">
        <v>789.46</v>
      </c>
      <c r="BN7" s="38">
        <v>826.83</v>
      </c>
      <c r="BO7" s="38">
        <v>867.83</v>
      </c>
      <c r="BP7" s="38">
        <v>832.52</v>
      </c>
      <c r="BQ7" s="38">
        <v>39.19</v>
      </c>
      <c r="BR7" s="38">
        <v>61.85</v>
      </c>
      <c r="BS7" s="38">
        <v>85.29</v>
      </c>
      <c r="BT7" s="38">
        <v>91.97</v>
      </c>
      <c r="BU7" s="38">
        <v>87</v>
      </c>
      <c r="BV7" s="38">
        <v>55.32</v>
      </c>
      <c r="BW7" s="38">
        <v>59.8</v>
      </c>
      <c r="BX7" s="38">
        <v>57.77</v>
      </c>
      <c r="BY7" s="38">
        <v>57.31</v>
      </c>
      <c r="BZ7" s="38">
        <v>57.08</v>
      </c>
      <c r="CA7" s="38">
        <v>60.94</v>
      </c>
      <c r="CB7" s="38">
        <v>414.47</v>
      </c>
      <c r="CC7" s="38">
        <v>262.13</v>
      </c>
      <c r="CD7" s="38">
        <v>190.65</v>
      </c>
      <c r="CE7" s="38">
        <v>178.13</v>
      </c>
      <c r="CF7" s="38">
        <v>190.09</v>
      </c>
      <c r="CG7" s="38">
        <v>283.17</v>
      </c>
      <c r="CH7" s="38">
        <v>263.76</v>
      </c>
      <c r="CI7" s="38">
        <v>274.35000000000002</v>
      </c>
      <c r="CJ7" s="38">
        <v>273.52</v>
      </c>
      <c r="CK7" s="38">
        <v>274.99</v>
      </c>
      <c r="CL7" s="38">
        <v>253.04</v>
      </c>
      <c r="CM7" s="38">
        <v>50.05</v>
      </c>
      <c r="CN7" s="38">
        <v>50.05</v>
      </c>
      <c r="CO7" s="38">
        <v>49.91</v>
      </c>
      <c r="CP7" s="38">
        <v>50.62</v>
      </c>
      <c r="CQ7" s="38">
        <v>52.71</v>
      </c>
      <c r="CR7" s="38">
        <v>60.65</v>
      </c>
      <c r="CS7" s="38">
        <v>51.75</v>
      </c>
      <c r="CT7" s="38">
        <v>50.68</v>
      </c>
      <c r="CU7" s="38">
        <v>50.14</v>
      </c>
      <c r="CV7" s="38">
        <v>54.83</v>
      </c>
      <c r="CW7" s="38">
        <v>54.84</v>
      </c>
      <c r="CX7" s="38">
        <v>73.959999999999994</v>
      </c>
      <c r="CY7" s="38">
        <v>74.34</v>
      </c>
      <c r="CZ7" s="38">
        <v>74.81</v>
      </c>
      <c r="DA7" s="38">
        <v>74.14</v>
      </c>
      <c r="DB7" s="38">
        <v>74.47</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2022-01-31T06:14:50Z</cp:lastPrinted>
  <dcterms:created xsi:type="dcterms:W3CDTF">2021-12-03T08:00:31Z</dcterms:created>
  <dcterms:modified xsi:type="dcterms:W3CDTF">2022-01-31T08:44:27Z</dcterms:modified>
  <cp:category/>
</cp:coreProperties>
</file>