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公営企業会計関係\令和3年度\20220107＜和歌山県大容量ファイルシステム＞公開通知 【【R4.2.4〆切】公営企業に係る経営比較分析表の分析等について（依頼）】 NO.172408\公共\"/>
    </mc:Choice>
  </mc:AlternateContent>
  <workbookProtection workbookAlgorithmName="SHA-512" workbookHashValue="FjWfH62o1qnxJdTnVRdswoXkbXxs/Ow02b+Zn1AtSRgisJEdHKXeJngyn3T5wYnFLR0i+Jlaa6koK00W5SS8Cg==" workbookSaltValue="0JxkkueJ7djy3wMJ6y+g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<sst xmlns="http://schemas.openxmlformats.org/spreadsheetml/2006/main" count="236" uniqueCount="118">
  <si>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</si>
  <si>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</si>
  <si>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</si>
  <si>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</si>
  <si>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</si>
  <si>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</si>
  <si>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</si>
  <si>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</si>
  <si>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</si>
  <si>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</si>
  <si>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</si>
  <si>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</si>
  <si>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</si>
  <si>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</si>
  <si>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</si>
  <si>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</si>
  <si>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</si>
  <si>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</si>
  <si>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</si>
  <si>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</si>
  <si>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</si>
  <si>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</si>
  <si>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</si>
  <si>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</si>
  <si>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</si>
  <si>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</si>
  <si>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</si>
  <si>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</si>
  <si>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</si>
  <si>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</si>
  <si>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</si>
  <si>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</si>
  <si>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</si>
  <si>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</si>
  <si>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</si>
  <si>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</si>
  <si>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</si>
  <si>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</si>
  <si>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</si>
  <si>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</si>
  <si>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</si>
  <si>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</si>
  <si>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</si>
  <si>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</si>
  <si>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</si>
  <si>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</si>
  <si>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</si>
  <si>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</si>
  <si>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</si>
  <si>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</si>
  <si>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</si>
  <si>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</si>
  <si>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</si>
  <si>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</si>
  <si>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</si>
  <si>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</si>
  <si>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</si>
  <si>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</si>
  <si>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</si>
  <si>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</si>
  <si>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</si>
  <si>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</si>
  <si>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</si>
  <si>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</si>
  <si>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</si>
  <si>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</si>
  <si>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</si>
  <si>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</si>
  <si>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</si>
  <si>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</si>
  <si>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</si>
  <si>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</si>
  <si>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</si>
  <si>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</si>
  <si>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</si>
  <si>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</si>
  <si>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</si>
  <si>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</si>
  <si>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</si>
  <si>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</si>
  <si>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</si>
  <si>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</si>
  <si>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</si>
  <si>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</si>
  <si>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</si>
  <si>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</si>
  <si>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</si>
  <si>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</si>
  <si>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</si>
  <si>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</si>
  <si>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</si>
  <si>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</si>
  <si>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</si>
  <si>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</si>
  <si>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</si>
  <si>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</si>
  <si>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</si>
  <si>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</si>
  <si>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</si>
  <si>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</si>
  <si>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</si>
  <si>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</si>
  <si>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</si>
  <si>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</si>
  <si>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</si>
  <si>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</si>
  <si>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</si>
  <si>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</si>
  <si>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</si>
  <si>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</si>
  <si>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</si>
  <si>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</si>
  <si>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</si>
  <si>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</si>
  <si>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</si>
  <si>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事業の着手時に埋設した管渠で現在23年経過しているが、管渠の耐用年数が50年であることを考えると、老朽化による管渠改善・更新は現時点においては必要ないものと思われる。類似団体平均値との乖離は大きいが、前述のとおり当町の実情を踏まえると特に問題はないと考えられる。しかしながら、管渠の老朽化は避けられないものであるため、処理施設・設備等を含めた総合的な維持管理計画の策定や改築・更新に係る財源の確保が今後の課題となる。</t>
    <phoneticPr fontId="4"/>
  </si>
  <si>
    <t>①収益的収支比率について、年間有収水量の増加により使用料収入は増加したものの、維持管理費の増加により総収益は減少した。また、長期債償還金も増加しているため、一般会計からの繰入金に頼らざるを得ない厳しい状況である。④企業債残高対事業規模比率について、前述のとおり使用料収入が増加しており、地方債現在高が減少しているため、類似団体平均値より低くなった。しかしながら、実態としては処理施設等に要した多額の建設投資額に対し、下水道の接続率の低迷が続いている。接続率の向上に努め、更なる使用料収入の確保を図れるかが課題となる。⑤経費回収率について、年間有収水量の増加により使用料収入が増加したものの、同割合で汚水処理費も増加したため横ばいの状況。その他一般家庭等による大幅な収入増には至っていないため、引き続き使用料値上の検討と経費削減に努める必要がある。⑥汚水処理原価について、前述のとおり有収水量が増加したものの、同割合で汚水処理費も増加しているため横ばいの状況である。今後も接続率の向上と地域にあった処理方法の検討が課題となる。⑦施設利用率について、年間有収水量の増加により汚水処理水量が増加しているため当該値は上昇している。施設の増改築にあたっては将来の汚水処理人口の減少等を踏まえ適切な施設規模を検討していく必要がある。⑧水洗化率について、ほぼ横ばいの状況にある。安定した歳入確保と公共水域の水質保全のため、地域にあった処理方法の検討、水洗化促進の啓発が課題である。</t>
    <rPh sb="13" eb="15">
      <t>ネンカン</t>
    </rPh>
    <rPh sb="15" eb="17">
      <t>ユウシュウ</t>
    </rPh>
    <rPh sb="17" eb="19">
      <t>スイリョウ</t>
    </rPh>
    <rPh sb="20" eb="21">
      <t>ゾウ</t>
    </rPh>
    <rPh sb="21" eb="22">
      <t>カ</t>
    </rPh>
    <rPh sb="31" eb="32">
      <t>ゾウ</t>
    </rPh>
    <rPh sb="32" eb="33">
      <t>カ</t>
    </rPh>
    <rPh sb="54" eb="56">
      <t>ゲンショウ</t>
    </rPh>
    <rPh sb="107" eb="109">
      <t>キギョウ</t>
    </rPh>
    <rPh sb="109" eb="110">
      <t>サイ</t>
    </rPh>
    <rPh sb="110" eb="112">
      <t>ザンダカ</t>
    </rPh>
    <rPh sb="112" eb="113">
      <t>タイ</t>
    </rPh>
    <rPh sb="113" eb="115">
      <t>ジギョウ</t>
    </rPh>
    <rPh sb="115" eb="117">
      <t>キボ</t>
    </rPh>
    <rPh sb="117" eb="119">
      <t>ヒリツ</t>
    </rPh>
    <rPh sb="124" eb="126">
      <t>ゼンジュツ</t>
    </rPh>
    <rPh sb="130" eb="133">
      <t>シヨウリョウ</t>
    </rPh>
    <rPh sb="133" eb="135">
      <t>シュウニュウ</t>
    </rPh>
    <rPh sb="136" eb="138">
      <t>ゾウカ</t>
    </rPh>
    <rPh sb="143" eb="146">
      <t>チホウサイ</t>
    </rPh>
    <rPh sb="146" eb="148">
      <t>ゲンザイ</t>
    </rPh>
    <rPh sb="148" eb="149">
      <t>ダカ</t>
    </rPh>
    <rPh sb="150" eb="152">
      <t>ゲンショウ</t>
    </rPh>
    <rPh sb="159" eb="161">
      <t>ルイジ</t>
    </rPh>
    <rPh sb="161" eb="163">
      <t>ダンタイ</t>
    </rPh>
    <rPh sb="163" eb="166">
      <t>ヘイキンチ</t>
    </rPh>
    <rPh sb="168" eb="169">
      <t>ヒク</t>
    </rPh>
    <rPh sb="181" eb="183">
      <t>ジッタイ</t>
    </rPh>
    <rPh sb="187" eb="189">
      <t>ショリ</t>
    </rPh>
    <rPh sb="189" eb="191">
      <t>シセツ</t>
    </rPh>
    <rPh sb="191" eb="192">
      <t>トウ</t>
    </rPh>
    <rPh sb="193" eb="194">
      <t>ヨウ</t>
    </rPh>
    <rPh sb="196" eb="198">
      <t>タガク</t>
    </rPh>
    <rPh sb="199" eb="201">
      <t>ケンセツ</t>
    </rPh>
    <rPh sb="201" eb="203">
      <t>トウシ</t>
    </rPh>
    <rPh sb="203" eb="204">
      <t>ガク</t>
    </rPh>
    <rPh sb="205" eb="206">
      <t>タイ</t>
    </rPh>
    <rPh sb="208" eb="211">
      <t>ゲスイドウ</t>
    </rPh>
    <rPh sb="212" eb="214">
      <t>セツゾク</t>
    </rPh>
    <rPh sb="214" eb="215">
      <t>リツ</t>
    </rPh>
    <rPh sb="216" eb="218">
      <t>テイメイ</t>
    </rPh>
    <rPh sb="219" eb="220">
      <t>ツヅ</t>
    </rPh>
    <rPh sb="225" eb="227">
      <t>セツゾク</t>
    </rPh>
    <rPh sb="227" eb="228">
      <t>リツ</t>
    </rPh>
    <rPh sb="229" eb="231">
      <t>コウジョウ</t>
    </rPh>
    <rPh sb="232" eb="233">
      <t>ツト</t>
    </rPh>
    <rPh sb="235" eb="236">
      <t>サラ</t>
    </rPh>
    <rPh sb="238" eb="241">
      <t>シヨウリョウ</t>
    </rPh>
    <rPh sb="241" eb="243">
      <t>シュウニュウ</t>
    </rPh>
    <rPh sb="244" eb="246">
      <t>カクホ</t>
    </rPh>
    <rPh sb="247" eb="248">
      <t>ハカ</t>
    </rPh>
    <rPh sb="252" eb="254">
      <t>カダイ</t>
    </rPh>
    <rPh sb="269" eb="271">
      <t>ネンカン</t>
    </rPh>
    <rPh sb="271" eb="273">
      <t>ユウシュウ</t>
    </rPh>
    <rPh sb="273" eb="275">
      <t>スイリョウ</t>
    </rPh>
    <rPh sb="276" eb="278">
      <t>ゾウカ</t>
    </rPh>
    <rPh sb="385" eb="387">
      <t>ゼンジュツ</t>
    </rPh>
    <rPh sb="391" eb="393">
      <t>ユウシュウ</t>
    </rPh>
    <rPh sb="393" eb="395">
      <t>スイリョウ</t>
    </rPh>
    <rPh sb="396" eb="398">
      <t>ゾウカ</t>
    </rPh>
    <rPh sb="404" eb="405">
      <t>ドウ</t>
    </rPh>
    <rPh sb="405" eb="407">
      <t>ワリアイ</t>
    </rPh>
    <rPh sb="408" eb="410">
      <t>オスイ</t>
    </rPh>
    <rPh sb="410" eb="412">
      <t>ショリ</t>
    </rPh>
    <rPh sb="412" eb="413">
      <t>ヒ</t>
    </rPh>
    <rPh sb="414" eb="416">
      <t>ゾウカ</t>
    </rPh>
    <rPh sb="422" eb="423">
      <t>ヨコ</t>
    </rPh>
    <rPh sb="426" eb="428">
      <t>ジョウキョウ</t>
    </rPh>
    <rPh sb="432" eb="434">
      <t>コンゴ</t>
    </rPh>
    <rPh sb="435" eb="437">
      <t>セツゾク</t>
    </rPh>
    <rPh sb="437" eb="438">
      <t>リツ</t>
    </rPh>
    <rPh sb="439" eb="441">
      <t>コウジョウ</t>
    </rPh>
    <rPh sb="442" eb="444">
      <t>チイキ</t>
    </rPh>
    <rPh sb="448" eb="450">
      <t>ショリ</t>
    </rPh>
    <rPh sb="450" eb="452">
      <t>ホウホウ</t>
    </rPh>
    <rPh sb="453" eb="455">
      <t>ケントウ</t>
    </rPh>
    <rPh sb="456" eb="458">
      <t>カダイ</t>
    </rPh>
    <rPh sb="473" eb="475">
      <t>ネンカン</t>
    </rPh>
    <rPh sb="475" eb="477">
      <t>ユウシュウ</t>
    </rPh>
    <rPh sb="477" eb="479">
      <t>スイリョウ</t>
    </rPh>
    <rPh sb="480" eb="482">
      <t>ゾウカ</t>
    </rPh>
    <rPh sb="492" eb="494">
      <t>ゾウカ</t>
    </rPh>
    <phoneticPr fontId="4"/>
  </si>
  <si>
    <t>当事業は、平成10年度から着手し、上富田浄化センターが完成した平成19年度に供用開始となった。　現在、全体整備計画面積291haに対し、整備済面積が119haとなっている。処理施設内の設備の老朽化により維持管理費が年々増加傾向にあることから町の財政を圧迫している状況である。そのため今後、町の財政負担や将来の処理人口の減少等を勘案し、整備計画区域の縮小等も視野に全体計画・事業計画の見直しが必要となる。下水道への接続率の向上に努め、安定した歳入確保と更なる運営の効率化を進め、経営健全化を図る必要がある。</t>
    <rPh sb="176" eb="177">
      <t>トウ</t>
    </rPh>
    <rPh sb="178" eb="180">
      <t>シヤ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</si>
</sst>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07-444B-B7B0-E029D87980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0.18</c:v>
                </c:pt>
                <c:pt idx="4">
                  <c:v>0.06</c:v>
                </c:pt>
              </c:numCache>
            </c:numRef>
          </c:val>
          <c:smooth val="0"/>
          <c:extLst>
            <c:ext xmlns:c16="http://schemas.microsoft.com/office/drawing/2014/chart" uri="{C3380CC4-5D6E-409C-BE32-E72D297353CC}">
              <c16:uniqueId val="{00000001-4E07-444B-B7B0-E029D87980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35.9</c:v>
                </c:pt>
                <c:pt idx="1">
                  <c:v>36.68</c:v>
                </c:pt>
                <c:pt idx="2">
                  <c:v>40.42</c:v>
                </c:pt>
                <c:pt idx="3">
                  <c:v>45.04</c:v>
                </c:pt>
                <c:pt idx="4">
                  <c:v>46.44</c:v>
                </c:pt>
              </c:numCache>
            </c:numRef>
          </c:val>
          <c:extLst>
            <c:ext xmlns:c16="http://schemas.microsoft.com/office/drawing/2014/chart" uri="{C3380CC4-5D6E-409C-BE32-E72D297353CC}">
              <c16:uniqueId val="{00000000-AB16-40CE-AFE1-820C6016C6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47.28</c:v>
                </c:pt>
                <c:pt idx="4">
                  <c:v>44.83</c:v>
                </c:pt>
              </c:numCache>
            </c:numRef>
          </c:val>
          <c:smooth val="0"/>
          <c:extLst>
            <c:ext xmlns:c16="http://schemas.microsoft.com/office/drawing/2014/chart" uri="{C3380CC4-5D6E-409C-BE32-E72D297353CC}">
              <c16:uniqueId val="{00000001-AB16-40CE-AFE1-820C6016C6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55.73</c:v>
                </c:pt>
                <c:pt idx="1">
                  <c:v>55.4</c:v>
                </c:pt>
                <c:pt idx="2">
                  <c:v>55.6</c:v>
                </c:pt>
                <c:pt idx="3">
                  <c:v>55.78</c:v>
                </c:pt>
                <c:pt idx="4">
                  <c:v>56.12</c:v>
                </c:pt>
              </c:numCache>
            </c:numRef>
          </c:val>
          <c:extLst>
            <c:ext xmlns:c16="http://schemas.microsoft.com/office/drawing/2014/chart" uri="{C3380CC4-5D6E-409C-BE32-E72D297353CC}">
              <c16:uniqueId val="{00000000-EEEE-4DC7-A829-E70F5F3068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64.7</c:v>
                </c:pt>
                <c:pt idx="4">
                  <c:v>60.57</c:v>
                </c:pt>
              </c:numCache>
            </c:numRef>
          </c:val>
          <c:smooth val="0"/>
          <c:extLst>
            <c:ext xmlns:c16="http://schemas.microsoft.com/office/drawing/2014/chart" uri="{C3380CC4-5D6E-409C-BE32-E72D297353CC}">
              <c16:uniqueId val="{00000001-EEEE-4DC7-A829-E70F5F3068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52.12</c:v>
                </c:pt>
                <c:pt idx="1">
                  <c:v>64.37</c:v>
                </c:pt>
                <c:pt idx="2">
                  <c:v>59.85</c:v>
                </c:pt>
                <c:pt idx="3">
                  <c:v>63.36</c:v>
                </c:pt>
                <c:pt idx="4">
                  <c:v>51.85</c:v>
                </c:pt>
              </c:numCache>
            </c:numRef>
          </c:val>
          <c:extLst>
            <c:ext xmlns:c16="http://schemas.microsoft.com/office/drawing/2014/chart" uri="{C3380CC4-5D6E-409C-BE32-E72D297353CC}">
              <c16:uniqueId val="{00000000-A2B2-444F-B259-A25B41C3C3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2-444F-B259-A25B41C3C3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0-4C8B-8DAC-8A87A185D5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0-4C8B-8DAC-8A87A185D5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B-4B51-9CC6-D94102E206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B-4B51-9CC6-D94102E206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E-4CE1-8370-6BC52AA6D0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E-4CE1-8370-6BC52AA6D0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60-4DBE-AA18-67FAAEDA6A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0-4DBE-AA18-67FAAEDA6A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2725.34</c:v>
                </c:pt>
                <c:pt idx="1">
                  <c:v>2659.64</c:v>
                </c:pt>
                <c:pt idx="2">
                  <c:v>842.39</c:v>
                </c:pt>
                <c:pt idx="3">
                  <c:v>426.73</c:v>
                </c:pt>
                <c:pt idx="4">
                  <c:v>356.53</c:v>
                </c:pt>
              </c:numCache>
            </c:numRef>
          </c:val>
          <c:extLst>
            <c:ext xmlns:c16="http://schemas.microsoft.com/office/drawing/2014/chart" uri="{C3380CC4-5D6E-409C-BE32-E72D297353CC}">
              <c16:uniqueId val="{00000000-3E5F-40B3-973C-492C42EC98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933.3</c:v>
                </c:pt>
                <c:pt idx="4">
                  <c:v>1575.64</c:v>
                </c:pt>
              </c:numCache>
            </c:numRef>
          </c:val>
          <c:smooth val="0"/>
          <c:extLst>
            <c:ext xmlns:c16="http://schemas.microsoft.com/office/drawing/2014/chart" uri="{C3380CC4-5D6E-409C-BE32-E72D297353CC}">
              <c16:uniqueId val="{00000001-3E5F-40B3-973C-492C42EC98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43.99</c:v>
                </c:pt>
                <c:pt idx="1">
                  <c:v>100</c:v>
                </c:pt>
                <c:pt idx="2">
                  <c:v>100</c:v>
                </c:pt>
                <c:pt idx="3">
                  <c:v>100</c:v>
                </c:pt>
                <c:pt idx="4">
                  <c:v>100</c:v>
                </c:pt>
              </c:numCache>
            </c:numRef>
          </c:val>
          <c:extLst>
            <c:ext xmlns:c16="http://schemas.microsoft.com/office/drawing/2014/chart" uri="{C3380CC4-5D6E-409C-BE32-E72D297353CC}">
              <c16:uniqueId val="{00000000-159E-4003-A7B5-A4AB24966E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77.510000000000005</c:v>
                </c:pt>
                <c:pt idx="4">
                  <c:v>73.209999999999994</c:v>
                </c:pt>
              </c:numCache>
            </c:numRef>
          </c:val>
          <c:smooth val="0"/>
          <c:extLst>
            <c:ext xmlns:c16="http://schemas.microsoft.com/office/drawing/2014/chart" uri="{C3380CC4-5D6E-409C-BE32-E72D297353CC}">
              <c16:uniqueId val="{00000001-159E-4003-A7B5-A4AB24966E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377.81</c:v>
                </c:pt>
                <c:pt idx="1">
                  <c:v>164.91</c:v>
                </c:pt>
                <c:pt idx="2">
                  <c:v>163.36000000000001</c:v>
                </c:pt>
                <c:pt idx="3">
                  <c:v>163.78</c:v>
                </c:pt>
                <c:pt idx="4">
                  <c:v>165.51</c:v>
                </c:pt>
              </c:numCache>
            </c:numRef>
          </c:val>
          <c:extLst>
            <c:ext xmlns:c16="http://schemas.microsoft.com/office/drawing/2014/chart" uri="{C3380CC4-5D6E-409C-BE32-E72D297353CC}">
              <c16:uniqueId val="{00000000-61A9-43F5-BEF2-9A3F8D4E6E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221.95</c:v>
                </c:pt>
                <c:pt idx="4">
                  <c:v>229.52</c:v>
                </c:pt>
              </c:numCache>
            </c:numRef>
          </c:val>
          <c:smooth val="0"/>
          <c:extLst>
            <c:ext xmlns:c16="http://schemas.microsoft.com/office/drawing/2014/chart" uri="{C3380CC4-5D6E-409C-BE32-E72D297353CC}">
              <c16:uniqueId val="{00000001-61A9-43F5-BEF2-9A3F8D4E6E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上富田町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15575</v>
      </c>
      <c r="AM8" s="51"/>
      <c r="AN8" s="51"/>
      <c r="AO8" s="51"/>
      <c r="AP8" s="51"/>
      <c r="AQ8" s="51"/>
      <c r="AR8" s="51"/>
      <c r="AS8" s="51"/>
      <c r="AT8" s="46">
        <f>データ!T6</f>
        <v>57.37</v>
      </c>
      <c r="AU8" s="46"/>
      <c r="AV8" s="46"/>
      <c r="AW8" s="46"/>
      <c r="AX8" s="46"/>
      <c r="AY8" s="46"/>
      <c r="AZ8" s="46"/>
      <c r="BA8" s="46"/>
      <c r="BB8" s="46">
        <f>データ!U6</f>
        <v>271.48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28.16</v>
      </c>
      <c r="Q10" s="46"/>
      <c r="R10" s="46"/>
      <c r="S10" s="46"/>
      <c r="T10" s="46"/>
      <c r="U10" s="46"/>
      <c r="V10" s="46"/>
      <c r="W10" s="46">
        <f>データ!Q6</f>
        <v>105.8</v>
      </c>
      <c r="X10" s="46"/>
      <c r="Y10" s="46"/>
      <c r="Z10" s="46"/>
      <c r="AA10" s="46"/>
      <c r="AB10" s="46"/>
      <c r="AC10" s="46"/>
      <c r="AD10" s="51">
        <f>データ!R6</f>
        <v>3157</v>
      </c>
      <c r="AE10" s="51"/>
      <c r="AF10" s="51"/>
      <c r="AG10" s="51"/>
      <c r="AH10" s="51"/>
      <c r="AI10" s="51"/>
      <c r="AJ10" s="51"/>
      <c r="AK10" s="2"/>
      <c r="AL10" s="51">
        <f>データ!V6</f>
        <v>4366</v>
      </c>
      <c r="AM10" s="51"/>
      <c r="AN10" s="51"/>
      <c r="AO10" s="51"/>
      <c r="AP10" s="51"/>
      <c r="AQ10" s="51"/>
      <c r="AR10" s="51"/>
      <c r="AS10" s="51"/>
      <c r="AT10" s="46">
        <f>データ!W6</f>
        <v>1.19</v>
      </c>
      <c r="AU10" s="46"/>
      <c r="AV10" s="46"/>
      <c r="AW10" s="46"/>
      <c r="AX10" s="46"/>
      <c r="AY10" s="46"/>
      <c r="AZ10" s="46"/>
      <c r="BA10" s="46"/>
      <c r="BB10" s="46">
        <f>データ!X6</f>
        <v>3668.91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exLcjQDiw0oay46T6IRyHNpFTNLgD5brHXrok5JlfKT86g1ld5b/xxqi8SoCP/nYkhHvupi/24F12/hvdOjdSg==" saltValue="27zs1mIX3CQYkG1U8+0q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304042</v>
      </c>
      <c r="D6" s="33">
        <f t="shared" si="3"/>
        <v>47</v>
      </c>
      <c r="E6" s="33">
        <f t="shared" si="3"/>
        <v>17</v>
      </c>
      <c r="F6" s="33">
        <f t="shared" si="3"/>
        <v>1</v>
      </c>
      <c r="G6" s="33">
        <f t="shared" si="3"/>
        <v>0</v>
      </c>
      <c r="H6" s="33" t="str">
        <f t="shared" si="3"/>
        <v>和歌山県　上富田町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28.16</v>
      </c>
      <c r="Q6" s="34">
        <f t="shared" si="3"/>
        <v>105.8</v>
      </c>
      <c r="R6" s="34">
        <f t="shared" si="3"/>
        <v>3157</v>
      </c>
      <c r="S6" s="34">
        <f t="shared" si="3"/>
        <v>15575</v>
      </c>
      <c r="T6" s="34">
        <f t="shared" si="3"/>
        <v>57.37</v>
      </c>
      <c r="U6" s="34">
        <f t="shared" si="3"/>
        <v>271.48</v>
      </c>
      <c r="V6" s="34">
        <f t="shared" si="3"/>
        <v>4366</v>
      </c>
      <c r="W6" s="34">
        <f t="shared" si="3"/>
        <v>1.19</v>
      </c>
      <c r="X6" s="34">
        <f t="shared" si="3"/>
        <v>3668.91</v>
      </c>
      <c r="Y6" s="35">
        <f>IF(Y7="",NA(),Y7)</f>
        <v>52.12</v>
      </c>
      <c r="Z6" s="35">
        <f t="shared" ref="Z6:AH6" si="4">IF(Z7="",NA(),Z7)</f>
        <v>64.37</v>
      </c>
      <c r="AA6" s="35">
        <f t="shared" si="4"/>
        <v>59.85</v>
      </c>
      <c r="AB6" s="35">
        <f t="shared" si="4"/>
        <v>63.36</v>
      </c>
      <c r="AC6" s="35">
        <f t="shared" si="4"/>
        <v>51.85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2725.34</v>
      </c>
      <c r="BG6" s="35">
        <f t="shared" ref="BG6:BO6" si="7">IF(BG7="",NA(),BG7)</f>
        <v>2659.64</v>
      </c>
      <c r="BH6" s="35">
        <f t="shared" si="7"/>
        <v>842.39</v>
      </c>
      <c r="BI6" s="35">
        <f t="shared" si="7"/>
        <v>426.73</v>
      </c>
      <c r="BJ6" s="35">
        <f t="shared" si="7"/>
        <v>356.53</v>
      </c>
      <c r="BK6" s="35">
        <f t="shared" si="7"/>
        <v>1193.49</v>
      </c>
      <c r="BL6" s="35">
        <f t="shared" si="7"/>
        <v>876.19</v>
      </c>
      <c r="BM6" s="35">
        <f t="shared" si="7"/>
        <v>722.53</v>
      </c>
      <c r="BN6" s="35">
        <f t="shared" si="7"/>
        <v>933.3</v>
      </c>
      <c r="BO6" s="35">
        <f t="shared" si="7"/>
        <v>1575.64</v>
      </c>
      <c r="BP6" s="34" t="str">
        <f>IF(BP7="","",IF(BP7="-","【-】","【"&amp;SUBSTITUTE(TEXT(BP7,"#,##0.00"),"-","△")&amp;"】"))</f>
        <v>【705.21】</v>
      </c>
      <c r="BQ6" s="35">
        <f>IF(BQ7="",NA(),BQ7)</f>
        <v>43.99</v>
      </c>
      <c r="BR6" s="35">
        <f t="shared" ref="BR6:BZ6" si="8">IF(BR7="",NA(),BR7)</f>
        <v>100</v>
      </c>
      <c r="BS6" s="35">
        <f t="shared" si="8"/>
        <v>100</v>
      </c>
      <c r="BT6" s="35">
        <f t="shared" si="8"/>
        <v>100</v>
      </c>
      <c r="BU6" s="35">
        <f t="shared" si="8"/>
        <v>100</v>
      </c>
      <c r="BV6" s="35">
        <f t="shared" si="8"/>
        <v>65.569999999999993</v>
      </c>
      <c r="BW6" s="35">
        <f t="shared" si="8"/>
        <v>75.7</v>
      </c>
      <c r="BX6" s="35">
        <f t="shared" si="8"/>
        <v>74.61</v>
      </c>
      <c r="BY6" s="35">
        <f t="shared" si="8"/>
        <v>77.510000000000005</v>
      </c>
      <c r="BZ6" s="35">
        <f t="shared" si="8"/>
        <v>73.209999999999994</v>
      </c>
      <c r="CA6" s="34" t="str">
        <f>IF(CA7="","",IF(CA7="-","【-】","【"&amp;SUBSTITUTE(TEXT(CA7,"#,##0.00"),"-","△")&amp;"】"))</f>
        <v>【98.96】</v>
      </c>
      <c r="CB6" s="35">
        <f>IF(CB7="",NA(),CB7)</f>
        <v>377.81</v>
      </c>
      <c r="CC6" s="35">
        <f t="shared" ref="CC6:CK6" si="9">IF(CC7="",NA(),CC7)</f>
        <v>164.91</v>
      </c>
      <c r="CD6" s="35">
        <f t="shared" si="9"/>
        <v>163.36000000000001</v>
      </c>
      <c r="CE6" s="35">
        <f t="shared" si="9"/>
        <v>163.78</v>
      </c>
      <c r="CF6" s="35">
        <f t="shared" si="9"/>
        <v>165.51</v>
      </c>
      <c r="CG6" s="35">
        <f t="shared" si="9"/>
        <v>263.04000000000002</v>
      </c>
      <c r="CH6" s="35">
        <f t="shared" si="9"/>
        <v>230.04</v>
      </c>
      <c r="CI6" s="35">
        <f t="shared" si="9"/>
        <v>233.5</v>
      </c>
      <c r="CJ6" s="35">
        <f t="shared" si="9"/>
        <v>221.95</v>
      </c>
      <c r="CK6" s="35">
        <f t="shared" si="9"/>
        <v>229.52</v>
      </c>
      <c r="CL6" s="34" t="str">
        <f>IF(CL7="","",IF(CL7="-","【-】","【"&amp;SUBSTITUTE(TEXT(CL7,"#,##0.00"),"-","△")&amp;"】"))</f>
        <v>【134.52】</v>
      </c>
      <c r="CM6" s="35">
        <f>IF(CM7="",NA(),CM7)</f>
        <v>35.9</v>
      </c>
      <c r="CN6" s="35">
        <f t="shared" ref="CN6:CV6" si="10">IF(CN7="",NA(),CN7)</f>
        <v>36.68</v>
      </c>
      <c r="CO6" s="35">
        <f t="shared" si="10"/>
        <v>40.42</v>
      </c>
      <c r="CP6" s="35">
        <f t="shared" si="10"/>
        <v>45.04</v>
      </c>
      <c r="CQ6" s="35">
        <f t="shared" si="10"/>
        <v>46.44</v>
      </c>
      <c r="CR6" s="35">
        <f t="shared" si="10"/>
        <v>40.75</v>
      </c>
      <c r="CS6" s="35">
        <f t="shared" si="10"/>
        <v>42.4</v>
      </c>
      <c r="CT6" s="35">
        <f t="shared" si="10"/>
        <v>45.44</v>
      </c>
      <c r="CU6" s="35">
        <f t="shared" si="10"/>
        <v>47.28</v>
      </c>
      <c r="CV6" s="35">
        <f t="shared" si="10"/>
        <v>44.83</v>
      </c>
      <c r="CW6" s="34" t="str">
        <f>IF(CW7="","",IF(CW7="-","【-】","【"&amp;SUBSTITUTE(TEXT(CW7,"#,##0.00"),"-","△")&amp;"】"))</f>
        <v>【59.57】</v>
      </c>
      <c r="CX6" s="35">
        <f>IF(CX7="",NA(),CX7)</f>
        <v>55.73</v>
      </c>
      <c r="CY6" s="35">
        <f t="shared" ref="CY6:DG6" si="11">IF(CY7="",NA(),CY7)</f>
        <v>55.4</v>
      </c>
      <c r="CZ6" s="35">
        <f t="shared" si="11"/>
        <v>55.6</v>
      </c>
      <c r="DA6" s="35">
        <f t="shared" si="11"/>
        <v>55.78</v>
      </c>
      <c r="DB6" s="35">
        <f t="shared" si="11"/>
        <v>56.12</v>
      </c>
      <c r="DC6" s="35">
        <f t="shared" si="11"/>
        <v>64.97</v>
      </c>
      <c r="DD6" s="35">
        <f t="shared" si="11"/>
        <v>65.77</v>
      </c>
      <c r="DE6" s="35">
        <f t="shared" si="11"/>
        <v>65.97</v>
      </c>
      <c r="DF6" s="35">
        <f t="shared" si="11"/>
        <v>64.7</v>
      </c>
      <c r="DG6" s="35">
        <f t="shared" si="11"/>
        <v>60.57</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0.18</v>
      </c>
      <c r="EN6" s="35">
        <f t="shared" si="14"/>
        <v>0.06</v>
      </c>
      <c r="EO6" s="34" t="str">
        <f>IF(EO7="","",IF(EO7="-","【-】","【"&amp;SUBSTITUTE(TEXT(EO7,"#,##0.00"),"-","△")&amp;"】"))</f>
        <v>【0.30】</v>
      </c>
    </row>
    <row r="7" spans="1:145" s="36" customFormat="1" x14ac:dyDescent="0.15">
      <c r="A7" s="28"/>
      <c r="B7" s="37">
        <v>2020</v>
      </c>
      <c r="C7" s="37">
        <v>304042</v>
      </c>
      <c r="D7" s="37">
        <v>47</v>
      </c>
      <c r="E7" s="37">
        <v>17</v>
      </c>
      <c r="F7" s="37">
        <v>1</v>
      </c>
      <c r="G7" s="37">
        <v>0</v>
      </c>
      <c r="H7" s="37" t="s">
        <v>97</v>
      </c>
      <c r="I7" s="37" t="s">
        <v>98</v>
      </c>
      <c r="J7" s="37" t="s">
        <v>99</v>
      </c>
      <c r="K7" s="37" t="s">
        <v>100</v>
      </c>
      <c r="L7" s="37" t="s">
        <v>101</v>
      </c>
      <c r="M7" s="37" t="s">
        <v>102</v>
      </c>
      <c r="N7" s="38" t="s">
        <v>103</v>
      </c>
      <c r="O7" s="38" t="s">
        <v>104</v>
      </c>
      <c r="P7" s="38">
        <v>28.16</v>
      </c>
      <c r="Q7" s="38">
        <v>105.8</v>
      </c>
      <c r="R7" s="38">
        <v>3157</v>
      </c>
      <c r="S7" s="38">
        <v>15575</v>
      </c>
      <c r="T7" s="38">
        <v>57.37</v>
      </c>
      <c r="U7" s="38">
        <v>271.48</v>
      </c>
      <c r="V7" s="38">
        <v>4366</v>
      </c>
      <c r="W7" s="38">
        <v>1.19</v>
      </c>
      <c r="X7" s="38">
        <v>3668.91</v>
      </c>
      <c r="Y7" s="38">
        <v>52.12</v>
      </c>
      <c r="Z7" s="38">
        <v>64.37</v>
      </c>
      <c r="AA7" s="38">
        <v>59.85</v>
      </c>
      <c r="AB7" s="38">
        <v>63.36</v>
      </c>
      <c r="AC7" s="38">
        <v>51.85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2725.34</v>
      </c>
      <c r="BG7" s="38">
        <v>2659.64</v>
      </c>
      <c r="BH7" s="38">
        <v>842.39</v>
      </c>
      <c r="BI7" s="38">
        <v>426.73</v>
      </c>
      <c r="BJ7" s="38">
        <v>356.53</v>
      </c>
      <c r="BK7" s="38">
        <v>1193.49</v>
      </c>
      <c r="BL7" s="38">
        <v>876.19</v>
      </c>
      <c r="BM7" s="38">
        <v>722.53</v>
      </c>
      <c r="BN7" s="38">
        <v>933.3</v>
      </c>
      <c r="BO7" s="38">
        <v>1575.64</v>
      </c>
      <c r="BP7" s="38">
        <v>705.21</v>
      </c>
      <c r="BQ7" s="38">
        <v>43.99</v>
      </c>
      <c r="BR7" s="38">
        <v>100</v>
      </c>
      <c r="BS7" s="38">
        <v>100</v>
      </c>
      <c r="BT7" s="38">
        <v>100</v>
      </c>
      <c r="BU7" s="38">
        <v>100</v>
      </c>
      <c r="BV7" s="38">
        <v>65.569999999999993</v>
      </c>
      <c r="BW7" s="38">
        <v>75.7</v>
      </c>
      <c r="BX7" s="38">
        <v>74.61</v>
      </c>
      <c r="BY7" s="38">
        <v>77.510000000000005</v>
      </c>
      <c r="BZ7" s="38">
        <v>73.209999999999994</v>
      </c>
      <c r="CA7" s="38">
        <v>98.96</v>
      </c>
      <c r="CB7" s="38">
        <v>377.81</v>
      </c>
      <c r="CC7" s="38">
        <v>164.91</v>
      </c>
      <c r="CD7" s="38">
        <v>163.36000000000001</v>
      </c>
      <c r="CE7" s="38">
        <v>163.78</v>
      </c>
      <c r="CF7" s="38">
        <v>165.51</v>
      </c>
      <c r="CG7" s="38">
        <v>263.04000000000002</v>
      </c>
      <c r="CH7" s="38">
        <v>230.04</v>
      </c>
      <c r="CI7" s="38">
        <v>233.5</v>
      </c>
      <c r="CJ7" s="38">
        <v>221.95</v>
      </c>
      <c r="CK7" s="38">
        <v>229.52</v>
      </c>
      <c r="CL7" s="38">
        <v>134.52000000000001</v>
      </c>
      <c r="CM7" s="38">
        <v>35.9</v>
      </c>
      <c r="CN7" s="38">
        <v>36.68</v>
      </c>
      <c r="CO7" s="38">
        <v>40.42</v>
      </c>
      <c r="CP7" s="38">
        <v>45.04</v>
      </c>
      <c r="CQ7" s="38">
        <v>46.44</v>
      </c>
      <c r="CR7" s="38">
        <v>40.75</v>
      </c>
      <c r="CS7" s="38">
        <v>42.4</v>
      </c>
      <c r="CT7" s="38">
        <v>45.44</v>
      </c>
      <c r="CU7" s="38">
        <v>47.28</v>
      </c>
      <c r="CV7" s="38">
        <v>44.83</v>
      </c>
      <c r="CW7" s="38">
        <v>59.57</v>
      </c>
      <c r="CX7" s="38">
        <v>55.73</v>
      </c>
      <c r="CY7" s="38">
        <v>55.4</v>
      </c>
      <c r="CZ7" s="38">
        <v>55.6</v>
      </c>
      <c r="DA7" s="38">
        <v>55.78</v>
      </c>
      <c r="DB7" s="38">
        <v>56.12</v>
      </c>
      <c r="DC7" s="38">
        <v>64.97</v>
      </c>
      <c r="DD7" s="38">
        <v>65.77</v>
      </c>
      <c r="DE7" s="38">
        <v>65.97</v>
      </c>
      <c r="DF7" s="38">
        <v>64.7</v>
      </c>
      <c r="DG7" s="38">
        <v>60.57</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0.25</v>
      </c>
      <c r="EM7" s="38">
        <v>0.18</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2022-01-31T09:10:48Z</cp:lastPrinted>
  <dcterms:created xsi:type="dcterms:W3CDTF">2021-12-03T07:46:11Z</dcterms:created>
  <dcterms:modified xsi:type="dcterms:W3CDTF">2022-01-31T09:14:30Z</dcterms:modified>
  <cp:category/>
</cp:coreProperties>
</file>