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50上下水道課\02業務Ｇ\002上水道\21.経営比較分析、経営戦略、基本計画（水道ビジョン）\2.経営比較分析\R3（R2決算）\0131ぎょうせいから提出\"/>
    </mc:Choice>
  </mc:AlternateContent>
  <workbookProtection workbookAlgorithmName="SHA-512" workbookHashValue="oRoN3D6nzNkYdIg43mJmdLtrYskKYB6MXeCYlmwTkJrQ4RnesqjN9X254xqA6oapKv+kei8tIg54QPTRLNvqeg==" workbookSaltValue="BOIU2oKiIrHg60wsxSqvaw==" workbookSpinCount="100000" lockStructure="1"/>
  <bookViews>
    <workbookView xWindow="20370" yWindow="-120" windowWidth="29040" windowHeight="158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<sst xmlns="http://schemas.openxmlformats.org/spreadsheetml/2006/main" count="228" uniqueCount="113">
  <si>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</si>
  <si>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</si>
  <si>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</si>
  <si>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</si>
  <si>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</si>
  <si>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</si>
  <si>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</si>
  <si>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</si>
  <si>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</si>
  <si>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</si>
  <si>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</si>
  <si>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</si>
  <si>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</si>
  <si>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</si>
  <si>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</si>
  <si>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</si>
  <si>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</si>
  <si>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</si>
  <si>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</si>
  <si>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</si>
  <si>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</si>
  <si>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</si>
  <si>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</si>
  <si>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</si>
  <si>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</si>
  <si>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</si>
  <si>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</si>
  <si>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</si>
  <si>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</si>
  <si>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</si>
  <si>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</si>
  <si>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</si>
  <si>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</si>
  <si>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</si>
  <si>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</si>
  <si>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</si>
  <si>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</si>
  <si>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</si>
  <si>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</si>
  <si>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</si>
  <si>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</si>
  <si>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</si>
  <si>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</si>
  <si>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</si>
  <si>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</si>
  <si>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</si>
  <si>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</si>
  <si>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</si>
  <si>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</si>
  <si>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</si>
  <si>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</si>
  <si>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</si>
  <si>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</si>
  <si>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</si>
  <si>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</si>
  <si>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</si>
  <si>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</si>
  <si>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</si>
  <si>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</si>
  <si>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</si>
  <si>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</si>
  <si>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</si>
  <si>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</si>
  <si>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</si>
  <si>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</si>
  <si>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</si>
  <si>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</si>
  <si>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</si>
  <si>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</si>
  <si>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</si>
  <si>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</si>
  <si>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</si>
  <si>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</si>
  <si>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</si>
  <si>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</si>
  <si>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</si>
  <si>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</si>
  <si>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</si>
  <si>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</si>
  <si>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</si>
  <si>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</si>
  <si>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</si>
  <si>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</si>
  <si>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</si>
  <si>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</si>
  <si>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</si>
  <si>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</si>
  <si>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</si>
  <si>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</si>
  <si>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</si>
  <si>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</si>
  <si>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</si>
  <si>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</si>
  <si>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</si>
  <si>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</si>
  <si>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</si>
  <si>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</si>
  <si>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</si>
  <si>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</si>
  <si>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</si>
  <si>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</si>
  <si>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</si>
  <si>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</si>
  <si>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</si>
  <si>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</si>
  <si>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</si>
  <si>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</si>
  <si>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</si>
  <si>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</si>
  <si>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</si>
  <si>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①有形固定資産減価償却率は、類似団体平均を上回る水準で継続的に上昇しており、②管路経年化率も上昇傾向にある。さらに、工事を翌年度へ繰り越したため、当年度の③管路更新率は0％となった。
法定耐用年数を超えて使用している施設や管路が多いことから、計画的な老朽化対策に取り組み、施設の更新及び長寿命化を図る必要がある。</t>
    <rPh sb="1" eb="7">
      <t>ユウケイコテイシサン</t>
    </rPh>
    <rPh sb="27" eb="30">
      <t>ケイゾクテキ</t>
    </rPh>
    <rPh sb="58" eb="60">
      <t>コウジ</t>
    </rPh>
    <rPh sb="61" eb="64">
      <t>ヨクネンド</t>
    </rPh>
    <rPh sb="65" eb="66">
      <t>ク</t>
    </rPh>
    <rPh sb="67" eb="68">
      <t>コ</t>
    </rPh>
    <rPh sb="73" eb="76">
      <t>トウネンド</t>
    </rPh>
    <rPh sb="82" eb="83">
      <t>リツ</t>
    </rPh>
    <phoneticPr fontId="4"/>
  </si>
  <si>
    <t>経常収支比率、料金回収率ともに100%を超えており、現状は健全な経営状況にあると言える。しかし有形固定資産減価償却率が徐々に上昇しており、施設の老朽化が進んでいる状況である。今後、昭和40年代に敷設された管路の更新時期が集中して到来するため、計画的に更新に取り組む必要がある。
また、今後の人口減少による給水収益の低下及び老朽施設の更新費用の増加により、将来的に経営状況が急速に悪化することも考えられる。
これらのことから、今後は、令和2年度に策定した水道ビジョンをふまえ、水需要の見通しなども考慮したうえで施設や管路の計画的な更新や修繕を行うとともに、それらの財源も確保しながら、中長期的視点での事業運営を行っていくことが必要となる。</t>
    <rPh sb="0" eb="2">
      <t>ケイジョウ</t>
    </rPh>
    <rPh sb="2" eb="6">
      <t>シュウシヒリツ</t>
    </rPh>
    <rPh sb="7" eb="11">
      <t>リョウキンカイシュウ</t>
    </rPh>
    <rPh sb="11" eb="12">
      <t>リツ</t>
    </rPh>
    <rPh sb="20" eb="21">
      <t>コ</t>
    </rPh>
    <rPh sb="26" eb="28">
      <t>ゲンジョウ</t>
    </rPh>
    <rPh sb="29" eb="31">
      <t>ケンゼン</t>
    </rPh>
    <rPh sb="40" eb="41">
      <t>イ</t>
    </rPh>
    <rPh sb="81" eb="83">
      <t>ジョウキョウ</t>
    </rPh>
    <rPh sb="157" eb="159">
      <t>テイカ</t>
    </rPh>
    <rPh sb="216" eb="217">
      <t>レイ</t>
    </rPh>
    <rPh sb="217" eb="218">
      <t>ワ</t>
    </rPh>
    <rPh sb="219" eb="221">
      <t>ネンド</t>
    </rPh>
    <rPh sb="222" eb="224">
      <t>サクテイ</t>
    </rPh>
    <rPh sb="226" eb="228">
      <t>スイドウ</t>
    </rPh>
    <phoneticPr fontId="4"/>
  </si>
  <si>
    <t>①経常収支比率⑤料金回収率は類似団体平均を上回り、100%超の高い水準で推移しているが、当年度は給水収益の減少及び経常費用の増加により、両者とも比率は悪化している。また、③流動比率は、昨年度まで類似団体平均を下回っていたが、当年度はそれを上回る結果となり、400%を超える高い水準となった。短期的な支払能力は十分にあり、給水に係る費用を給水収益で賄えており、経営状態は安定しているといえる。
④企業債残高対給水収益比率は、企業債の発行を抑制しているために類似団体平均より低い水準で推移している。ただし、今後取り組むべき課題の一つとして、更新時期が到来している施設や管路の更新が挙げられており、計画的に老朽化対策に取り組む必要がある。
⑥給水原価は類似団体を大きく下回る水準で推移しており、現状では効率的な給水ができていると言える。ただ、当年度は修繕費や路面復旧費などの経費が増加したことによって給水原価は上昇しており、今後も施設の老朽化に伴う維持管理費や修繕費等の負担増により、上昇していくことが懸念される。
⑦施設利用率は類似団体平均を上回る水準で推移しており、⑧有収率も改善している。施設の規模や利用状況は現状においては適正と言えるが、今後施設の更新を行う際には、将来的な人口の減少を見据えた適正な施設規模の検討が必要となる。</t>
    <rPh sb="1" eb="7">
      <t>ケイジョウシュウシヒリツ</t>
    </rPh>
    <rPh sb="8" eb="13">
      <t>リョウキンカイシュウリツ</t>
    </rPh>
    <rPh sb="14" eb="18">
      <t>ルイジダンタイ</t>
    </rPh>
    <rPh sb="18" eb="20">
      <t>ヘイキン</t>
    </rPh>
    <rPh sb="21" eb="23">
      <t>ウワマワ</t>
    </rPh>
    <rPh sb="29" eb="30">
      <t>チョウ</t>
    </rPh>
    <rPh sb="31" eb="32">
      <t>タカ</t>
    </rPh>
    <rPh sb="33" eb="35">
      <t>スイジュン</t>
    </rPh>
    <rPh sb="36" eb="38">
      <t>スイイ</t>
    </rPh>
    <rPh sb="44" eb="47">
      <t>トウネンド</t>
    </rPh>
    <rPh sb="48" eb="52">
      <t>キュウスイシュウエキ</t>
    </rPh>
    <rPh sb="53" eb="55">
      <t>ゲンショウ</t>
    </rPh>
    <rPh sb="55" eb="56">
      <t>オヨ</t>
    </rPh>
    <rPh sb="57" eb="61">
      <t>ケイジョウヒヨウ</t>
    </rPh>
    <rPh sb="62" eb="64">
      <t>ゾウカ</t>
    </rPh>
    <rPh sb="68" eb="70">
      <t>リョウシャ</t>
    </rPh>
    <rPh sb="72" eb="74">
      <t>ヒリツ</t>
    </rPh>
    <rPh sb="75" eb="77">
      <t>アッカ</t>
    </rPh>
    <rPh sb="86" eb="88">
      <t>リュウドウ</t>
    </rPh>
    <rPh sb="88" eb="90">
      <t>ヒリツ</t>
    </rPh>
    <rPh sb="92" eb="95">
      <t>サクネンド</t>
    </rPh>
    <rPh sb="97" eb="103">
      <t>ルイジダンタイヘイキン</t>
    </rPh>
    <rPh sb="104" eb="106">
      <t>シタマワ</t>
    </rPh>
    <rPh sb="112" eb="115">
      <t>トウネンド</t>
    </rPh>
    <rPh sb="119" eb="121">
      <t>ウワマワ</t>
    </rPh>
    <rPh sb="122" eb="124">
      <t>ケッカ</t>
    </rPh>
    <rPh sb="133" eb="134">
      <t>コ</t>
    </rPh>
    <rPh sb="136" eb="137">
      <t>タカ</t>
    </rPh>
    <rPh sb="138" eb="140">
      <t>スイジュン</t>
    </rPh>
    <rPh sb="145" eb="148">
      <t>タンキテキ</t>
    </rPh>
    <rPh sb="149" eb="153">
      <t>シハライノウリョク</t>
    </rPh>
    <rPh sb="154" eb="156">
      <t>ジュウブン</t>
    </rPh>
    <rPh sb="160" eb="162">
      <t>キュウスイ</t>
    </rPh>
    <rPh sb="163" eb="164">
      <t>カカ</t>
    </rPh>
    <rPh sb="165" eb="167">
      <t>ヒヨウ</t>
    </rPh>
    <rPh sb="168" eb="172">
      <t>キュウスイシュウエキ</t>
    </rPh>
    <rPh sb="173" eb="174">
      <t>マカナ</t>
    </rPh>
    <rPh sb="179" eb="183">
      <t>ケイエイジョウタイ</t>
    </rPh>
    <rPh sb="184" eb="186">
      <t>アンテイ</t>
    </rPh>
    <rPh sb="197" eb="200">
      <t>キギョウサイ</t>
    </rPh>
    <rPh sb="200" eb="202">
      <t>ザンダカ</t>
    </rPh>
    <rPh sb="202" eb="203">
      <t>タイ</t>
    </rPh>
    <rPh sb="203" eb="205">
      <t>キュウスイ</t>
    </rPh>
    <rPh sb="205" eb="207">
      <t>シュウエキ</t>
    </rPh>
    <rPh sb="207" eb="209">
      <t>ヒリツ</t>
    </rPh>
    <rPh sb="227" eb="231">
      <t>ルイジダンタイ</t>
    </rPh>
    <rPh sb="231" eb="233">
      <t>ヘイキン</t>
    </rPh>
    <rPh sb="235" eb="236">
      <t>ヒク</t>
    </rPh>
    <rPh sb="237" eb="239">
      <t>スイジュン</t>
    </rPh>
    <rPh sb="240" eb="242">
      <t>スイイ</t>
    </rPh>
    <rPh sb="251" eb="253">
      <t>コンゴ</t>
    </rPh>
    <rPh sb="253" eb="254">
      <t>ト</t>
    </rPh>
    <rPh sb="255" eb="256">
      <t>ク</t>
    </rPh>
    <rPh sb="259" eb="261">
      <t>カダイ</t>
    </rPh>
    <rPh sb="262" eb="263">
      <t>ヒト</t>
    </rPh>
    <rPh sb="268" eb="272">
      <t>コウシンジキ</t>
    </rPh>
    <rPh sb="273" eb="275">
      <t>トウライ</t>
    </rPh>
    <rPh sb="279" eb="281">
      <t>シセツ</t>
    </rPh>
    <rPh sb="288" eb="289">
      <t>ア</t>
    </rPh>
    <rPh sb="296" eb="299">
      <t>ケイカクテキ</t>
    </rPh>
    <rPh sb="300" eb="305">
      <t>ロウキュウカタイサク</t>
    </rPh>
    <rPh sb="306" eb="307">
      <t>ト</t>
    </rPh>
    <rPh sb="308" eb="309">
      <t>ク</t>
    </rPh>
    <rPh sb="310" eb="312">
      <t>ヒツヨウ</t>
    </rPh>
    <rPh sb="318" eb="322">
      <t>キュウスイゲンカ</t>
    </rPh>
    <rPh sb="323" eb="327">
      <t>ルイジダンタイ</t>
    </rPh>
    <rPh sb="328" eb="329">
      <t>オオ</t>
    </rPh>
    <rPh sb="331" eb="333">
      <t>シタマワ</t>
    </rPh>
    <rPh sb="334" eb="336">
      <t>スイジュン</t>
    </rPh>
    <rPh sb="337" eb="339">
      <t>スイイ</t>
    </rPh>
    <rPh sb="344" eb="346">
      <t>ゲンジョウ</t>
    </rPh>
    <rPh sb="348" eb="351">
      <t>コウリツテキ</t>
    </rPh>
    <rPh sb="352" eb="354">
      <t>キュウスイ</t>
    </rPh>
    <rPh sb="361" eb="362">
      <t>イ</t>
    </rPh>
    <rPh sb="368" eb="371">
      <t>トウネンド</t>
    </rPh>
    <rPh sb="372" eb="375">
      <t>シュウゼンヒ</t>
    </rPh>
    <rPh sb="376" eb="381">
      <t>ロメンフッキュウヒ</t>
    </rPh>
    <rPh sb="384" eb="386">
      <t>ケイヒ</t>
    </rPh>
    <rPh sb="387" eb="389">
      <t>ゾウカ</t>
    </rPh>
    <rPh sb="397" eb="399">
      <t>キュウスイ</t>
    </rPh>
    <rPh sb="399" eb="401">
      <t>ゲンカ</t>
    </rPh>
    <rPh sb="402" eb="404">
      <t>ジョウショウ</t>
    </rPh>
    <rPh sb="409" eb="411">
      <t>コンゴ</t>
    </rPh>
    <rPh sb="412" eb="414">
      <t>シセツ</t>
    </rPh>
    <rPh sb="415" eb="418">
      <t>ロウキュウカ</t>
    </rPh>
    <rPh sb="419" eb="420">
      <t>トモナ</t>
    </rPh>
    <rPh sb="421" eb="426">
      <t>イジカンリヒ</t>
    </rPh>
    <rPh sb="427" eb="430">
      <t>シュウゼンヒ</t>
    </rPh>
    <rPh sb="430" eb="431">
      <t>トウ</t>
    </rPh>
    <rPh sb="432" eb="434">
      <t>フタン</t>
    </rPh>
    <rPh sb="439" eb="441">
      <t>ジョウショウ</t>
    </rPh>
    <rPh sb="448" eb="450">
      <t>ケネン</t>
    </rPh>
    <rPh sb="456" eb="458">
      <t>シセツ</t>
    </rPh>
    <rPh sb="458" eb="461">
      <t>リヨウリツ</t>
    </rPh>
    <rPh sb="462" eb="466">
      <t>ルイジダンタイ</t>
    </rPh>
    <rPh sb="466" eb="468">
      <t>ヘイキン</t>
    </rPh>
    <rPh sb="469" eb="471">
      <t>ウワマワ</t>
    </rPh>
    <rPh sb="472" eb="474">
      <t>スイジュン</t>
    </rPh>
    <rPh sb="475" eb="477">
      <t>スイイ</t>
    </rPh>
    <rPh sb="483" eb="486">
      <t>ユウシュウリツ</t>
    </rPh>
    <rPh sb="487" eb="489">
      <t>カイゼン</t>
    </rPh>
    <rPh sb="494" eb="496">
      <t>シセツ</t>
    </rPh>
    <rPh sb="497" eb="499">
      <t>キボ</t>
    </rPh>
    <rPh sb="500" eb="504">
      <t>リヨウジョウキョウ</t>
    </rPh>
    <rPh sb="505" eb="507">
      <t>ゲンジョウ</t>
    </rPh>
    <rPh sb="512" eb="514">
      <t>テキセイ</t>
    </rPh>
    <rPh sb="515" eb="516">
      <t>イ</t>
    </rPh>
    <rPh sb="520" eb="522">
      <t>コンゴ</t>
    </rPh>
    <rPh sb="522" eb="524">
      <t>シセツ</t>
    </rPh>
    <rPh sb="525" eb="527">
      <t>コウシン</t>
    </rPh>
    <rPh sb="528" eb="529">
      <t>オコナ</t>
    </rPh>
    <rPh sb="530" eb="531">
      <t>サイ</t>
    </rPh>
    <rPh sb="534" eb="537">
      <t>ショウライテキ</t>
    </rPh>
    <rPh sb="538" eb="540">
      <t>ジンコウ</t>
    </rPh>
    <rPh sb="541" eb="543">
      <t>ゲンショウ</t>
    </rPh>
    <rPh sb="544" eb="546">
      <t>ミス</t>
    </rPh>
    <rPh sb="548" eb="550">
      <t>テキセイ</t>
    </rPh>
    <rPh sb="551" eb="555">
      <t>シセツキボ</t>
    </rPh>
    <rPh sb="556" eb="558">
      <t>ケントウ</t>
    </rPh>
    <rPh sb="559" eb="5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</si>
</sst>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0.89</c:v>
                </c:pt>
                <c:pt idx="1">
                  <c:v>1.01</c:v>
                </c:pt>
                <c:pt idx="2">
                  <c:v>0.33</c:v>
                </c:pt>
                <c:pt idx="3">
                  <c:v>0.8</c:v>
                </c:pt>
                <c:pt idx="4" formatCode="#,##0.00;&quot;△&quot;#,##0.00">
                  <c:v>0</c:v>
                </c:pt>
              </c:numCache>
            </c:numRef>
          </c:val>
          <c:extLst>
            <c:ext xmlns:c16="http://schemas.microsoft.com/office/drawing/2014/chart" uri="{C3380CC4-5D6E-409C-BE32-E72D297353CC}">
              <c16:uniqueId val="{00000000-7AA8-45EA-9B9A-9796D9B8A9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AA8-45EA-9B9A-9796D9B8A9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65.52</c:v>
                </c:pt>
                <c:pt idx="1">
                  <c:v>70.69</c:v>
                </c:pt>
                <c:pt idx="2">
                  <c:v>70.62</c:v>
                </c:pt>
                <c:pt idx="3">
                  <c:v>69.14</c:v>
                </c:pt>
                <c:pt idx="4">
                  <c:v>68.95</c:v>
                </c:pt>
              </c:numCache>
            </c:numRef>
          </c:val>
          <c:extLst>
            <c:ext xmlns:c16="http://schemas.microsoft.com/office/drawing/2014/chart" uri="{C3380CC4-5D6E-409C-BE32-E72D297353CC}">
              <c16:uniqueId val="{00000000-2497-4FB7-BBCE-4B7E0249F0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497-4FB7-BBCE-4B7E0249F0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83.15</c:v>
                </c:pt>
                <c:pt idx="1">
                  <c:v>82.03</c:v>
                </c:pt>
                <c:pt idx="2">
                  <c:v>81.5</c:v>
                </c:pt>
                <c:pt idx="3">
                  <c:v>82.98</c:v>
                </c:pt>
                <c:pt idx="4">
                  <c:v>83.26</c:v>
                </c:pt>
              </c:numCache>
            </c:numRef>
          </c:val>
          <c:extLst>
            <c:ext xmlns:c16="http://schemas.microsoft.com/office/drawing/2014/chart" uri="{C3380CC4-5D6E-409C-BE32-E72D297353CC}">
              <c16:uniqueId val="{00000000-7567-4E49-907A-0AC27D0F14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7567-4E49-907A-0AC27D0F14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146.65</c:v>
                </c:pt>
                <c:pt idx="1">
                  <c:v>150.53</c:v>
                </c:pt>
                <c:pt idx="2">
                  <c:v>146.24</c:v>
                </c:pt>
                <c:pt idx="3">
                  <c:v>145.61000000000001</c:v>
                </c:pt>
                <c:pt idx="4">
                  <c:v>125.82</c:v>
                </c:pt>
              </c:numCache>
            </c:numRef>
          </c:val>
          <c:extLst>
            <c:ext xmlns:c16="http://schemas.microsoft.com/office/drawing/2014/chart" uri="{C3380CC4-5D6E-409C-BE32-E72D297353CC}">
              <c16:uniqueId val="{00000000-9B2A-4334-8936-33B9E90DB6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B2A-4334-8936-33B9E90DB6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53.81</c:v>
                </c:pt>
                <c:pt idx="1">
                  <c:v>55.21</c:v>
                </c:pt>
                <c:pt idx="2">
                  <c:v>56.85</c:v>
                </c:pt>
                <c:pt idx="3">
                  <c:v>57.54</c:v>
                </c:pt>
                <c:pt idx="4">
                  <c:v>59.6</c:v>
                </c:pt>
              </c:numCache>
            </c:numRef>
          </c:val>
          <c:extLst>
            <c:ext xmlns:c16="http://schemas.microsoft.com/office/drawing/2014/chart" uri="{C3380CC4-5D6E-409C-BE32-E72D297353CC}">
              <c16:uniqueId val="{00000000-8958-4D56-995C-43321D3C4C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8958-4D56-995C-43321D3C4C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16.559999999999999</c:v>
                </c:pt>
                <c:pt idx="1">
                  <c:v>14.73</c:v>
                </c:pt>
                <c:pt idx="2">
                  <c:v>14.96</c:v>
                </c:pt>
                <c:pt idx="3">
                  <c:v>15.94</c:v>
                </c:pt>
                <c:pt idx="4">
                  <c:v>16.3</c:v>
                </c:pt>
              </c:numCache>
            </c:numRef>
          </c:val>
          <c:extLst>
            <c:ext xmlns:c16="http://schemas.microsoft.com/office/drawing/2014/chart" uri="{C3380CC4-5D6E-409C-BE32-E72D297353CC}">
              <c16:uniqueId val="{00000000-9E16-41FA-87E7-0A42FF9145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E16-41FA-87E7-0A42FF9145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F0-4B34-82EB-AC1A31689C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3F0-4B34-82EB-AC1A31689C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215.92</c:v>
                </c:pt>
                <c:pt idx="1">
                  <c:v>265.8</c:v>
                </c:pt>
                <c:pt idx="2">
                  <c:v>316.45999999999998</c:v>
                </c:pt>
                <c:pt idx="3">
                  <c:v>346.8</c:v>
                </c:pt>
                <c:pt idx="4">
                  <c:v>447.17</c:v>
                </c:pt>
              </c:numCache>
            </c:numRef>
          </c:val>
          <c:extLst>
            <c:ext xmlns:c16="http://schemas.microsoft.com/office/drawing/2014/chart" uri="{C3380CC4-5D6E-409C-BE32-E72D297353CC}">
              <c16:uniqueId val="{00000000-E783-432D-805E-AF1A5E0A2C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783-432D-805E-AF1A5E0A2C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272.85000000000002</c:v>
                </c:pt>
                <c:pt idx="1">
                  <c:v>231.44</c:v>
                </c:pt>
                <c:pt idx="2">
                  <c:v>195.17</c:v>
                </c:pt>
                <c:pt idx="3">
                  <c:v>184.12</c:v>
                </c:pt>
                <c:pt idx="4">
                  <c:v>175.96</c:v>
                </c:pt>
              </c:numCache>
            </c:numRef>
          </c:val>
          <c:extLst>
            <c:ext xmlns:c16="http://schemas.microsoft.com/office/drawing/2014/chart" uri="{C3380CC4-5D6E-409C-BE32-E72D297353CC}">
              <c16:uniqueId val="{00000000-79FA-4955-8BFA-1E3ADB7519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79FA-4955-8BFA-1E3ADB7519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148.63</c:v>
                </c:pt>
                <c:pt idx="1">
                  <c:v>151.07</c:v>
                </c:pt>
                <c:pt idx="2">
                  <c:v>146.97</c:v>
                </c:pt>
                <c:pt idx="3">
                  <c:v>145.63999999999999</c:v>
                </c:pt>
                <c:pt idx="4">
                  <c:v>123.03</c:v>
                </c:pt>
              </c:numCache>
            </c:numRef>
          </c:val>
          <c:extLst>
            <c:ext xmlns:c16="http://schemas.microsoft.com/office/drawing/2014/chart" uri="{C3380CC4-5D6E-409C-BE32-E72D297353CC}">
              <c16:uniqueId val="{00000000-FF8D-47BE-B1C0-F5F91C3A3B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FF8D-47BE-B1C0-F5F91C3A3B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52.06</c:v>
                </c:pt>
                <c:pt idx="1">
                  <c:v>51.15</c:v>
                </c:pt>
                <c:pt idx="2">
                  <c:v>52.95</c:v>
                </c:pt>
                <c:pt idx="3">
                  <c:v>54.01</c:v>
                </c:pt>
                <c:pt idx="4">
                  <c:v>62.13</c:v>
                </c:pt>
              </c:numCache>
            </c:numRef>
          </c:val>
          <c:extLst>
            <c:ext xmlns:c16="http://schemas.microsoft.com/office/drawing/2014/chart" uri="{C3380CC4-5D6E-409C-BE32-E72D297353CC}">
              <c16:uniqueId val="{00000000-CD76-4C07-85A5-0E12C8E0E5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CD76-4C07-85A5-0E12C8E0E5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上富田町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15575</v>
      </c>
      <c r="AM8" s="61"/>
      <c r="AN8" s="61"/>
      <c r="AO8" s="61"/>
      <c r="AP8" s="61"/>
      <c r="AQ8" s="61"/>
      <c r="AR8" s="61"/>
      <c r="AS8" s="61"/>
      <c r="AT8" s="52">
        <f>データ!$S$6</f>
        <v>57.37</v>
      </c>
      <c r="AU8" s="53"/>
      <c r="AV8" s="53"/>
      <c r="AW8" s="53"/>
      <c r="AX8" s="53"/>
      <c r="AY8" s="53"/>
      <c r="AZ8" s="53"/>
      <c r="BA8" s="53"/>
      <c r="BB8" s="54">
        <f>データ!$T$6</f>
        <v>271.48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77.47</v>
      </c>
      <c r="J10" s="53"/>
      <c r="K10" s="53"/>
      <c r="L10" s="53"/>
      <c r="M10" s="53"/>
      <c r="N10" s="53"/>
      <c r="O10" s="64"/>
      <c r="P10" s="54">
        <f>データ!$P$6</f>
        <v>99.73</v>
      </c>
      <c r="Q10" s="54"/>
      <c r="R10" s="54"/>
      <c r="S10" s="54"/>
      <c r="T10" s="54"/>
      <c r="U10" s="54"/>
      <c r="V10" s="54"/>
      <c r="W10" s="61">
        <f>データ!$Q$6</f>
        <v>2200</v>
      </c>
      <c r="X10" s="61"/>
      <c r="Y10" s="61"/>
      <c r="Z10" s="61"/>
      <c r="AA10" s="61"/>
      <c r="AB10" s="61"/>
      <c r="AC10" s="61"/>
      <c r="AD10" s="2"/>
      <c r="AE10" s="2"/>
      <c r="AF10" s="2"/>
      <c r="AG10" s="2"/>
      <c r="AH10" s="4"/>
      <c r="AI10" s="4"/>
      <c r="AJ10" s="4"/>
      <c r="AK10" s="4"/>
      <c r="AL10" s="61">
        <f>データ!$U$6</f>
        <v>15486</v>
      </c>
      <c r="AM10" s="61"/>
      <c r="AN10" s="61"/>
      <c r="AO10" s="61"/>
      <c r="AP10" s="61"/>
      <c r="AQ10" s="61"/>
      <c r="AR10" s="61"/>
      <c r="AS10" s="61"/>
      <c r="AT10" s="52">
        <f>データ!$V$6</f>
        <v>57.37</v>
      </c>
      <c r="AU10" s="53"/>
      <c r="AV10" s="53"/>
      <c r="AW10" s="53"/>
      <c r="AX10" s="53"/>
      <c r="AY10" s="53"/>
      <c r="AZ10" s="53"/>
      <c r="BA10" s="53"/>
      <c r="BB10" s="54">
        <f>データ!$W$6</f>
        <v>269.93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isPb8baykKeUhz9DKeE+u7fEUJ2UkDFWFFumw/SrMV6ooig5++Z0yalaRe8FNQ02EWDN9+iabAa1YZVyGT04w==" saltValue="gxjUITVvQZ9uK0Wdc/q2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304042</v>
      </c>
      <c r="D6" s="34">
        <f t="shared" si="3"/>
        <v>46</v>
      </c>
      <c r="E6" s="34">
        <f t="shared" si="3"/>
        <v>1</v>
      </c>
      <c r="F6" s="34">
        <f t="shared" si="3"/>
        <v>0</v>
      </c>
      <c r="G6" s="34">
        <f t="shared" si="3"/>
        <v>1</v>
      </c>
      <c r="H6" s="34" t="str">
        <f t="shared" si="3"/>
        <v>和歌山県　上富田町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77.47</v>
      </c>
      <c r="P6" s="35">
        <f t="shared" si="3"/>
        <v>99.73</v>
      </c>
      <c r="Q6" s="35">
        <f t="shared" si="3"/>
        <v>2200</v>
      </c>
      <c r="R6" s="35">
        <f t="shared" si="3"/>
        <v>15575</v>
      </c>
      <c r="S6" s="35">
        <f t="shared" si="3"/>
        <v>57.37</v>
      </c>
      <c r="T6" s="35">
        <f t="shared" si="3"/>
        <v>271.48</v>
      </c>
      <c r="U6" s="35">
        <f t="shared" si="3"/>
        <v>15486</v>
      </c>
      <c r="V6" s="35">
        <f t="shared" si="3"/>
        <v>57.37</v>
      </c>
      <c r="W6" s="35">
        <f t="shared" si="3"/>
        <v>269.93</v>
      </c>
      <c r="X6" s="36">
        <f>IF(X7="",NA(),X7)</f>
        <v>146.65</v>
      </c>
      <c r="Y6" s="36">
        <f t="shared" ref="Y6:AG6" si="4">IF(Y7="",NA(),Y7)</f>
        <v>150.53</v>
      </c>
      <c r="Z6" s="36">
        <f t="shared" si="4"/>
        <v>146.24</v>
      </c>
      <c r="AA6" s="36">
        <f t="shared" si="4"/>
        <v>145.61000000000001</v>
      </c>
      <c r="AB6" s="36">
        <f t="shared" si="4"/>
        <v>125.82</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215.92</v>
      </c>
      <c r="AU6" s="36">
        <f t="shared" ref="AU6:BC6" si="6">IF(AU7="",NA(),AU7)</f>
        <v>265.8</v>
      </c>
      <c r="AV6" s="36">
        <f t="shared" si="6"/>
        <v>316.45999999999998</v>
      </c>
      <c r="AW6" s="36">
        <f t="shared" si="6"/>
        <v>346.8</v>
      </c>
      <c r="AX6" s="36">
        <f t="shared" si="6"/>
        <v>447.17</v>
      </c>
      <c r="AY6" s="36">
        <f t="shared" si="6"/>
        <v>384.34</v>
      </c>
      <c r="AZ6" s="36">
        <f t="shared" si="6"/>
        <v>359.47</v>
      </c>
      <c r="BA6" s="36">
        <f t="shared" si="6"/>
        <v>369.69</v>
      </c>
      <c r="BB6" s="36">
        <f t="shared" si="6"/>
        <v>379.08</v>
      </c>
      <c r="BC6" s="36">
        <f t="shared" si="6"/>
        <v>367.55</v>
      </c>
      <c r="BD6" s="35" t="str">
        <f>IF(BD7="","",IF(BD7="-","【-】","【"&amp;SUBSTITUTE(TEXT(BD7,"#,##0.00"),"-","△")&amp;"】"))</f>
        <v>【260.31】</v>
      </c>
      <c r="BE6" s="36">
        <f>IF(BE7="",NA(),BE7)</f>
        <v>272.85000000000002</v>
      </c>
      <c r="BF6" s="36">
        <f t="shared" ref="BF6:BN6" si="7">IF(BF7="",NA(),BF7)</f>
        <v>231.44</v>
      </c>
      <c r="BG6" s="36">
        <f t="shared" si="7"/>
        <v>195.17</v>
      </c>
      <c r="BH6" s="36">
        <f t="shared" si="7"/>
        <v>184.12</v>
      </c>
      <c r="BI6" s="36">
        <f t="shared" si="7"/>
        <v>175.96</v>
      </c>
      <c r="BJ6" s="36">
        <f t="shared" si="7"/>
        <v>380.58</v>
      </c>
      <c r="BK6" s="36">
        <f t="shared" si="7"/>
        <v>401.79</v>
      </c>
      <c r="BL6" s="36">
        <f t="shared" si="7"/>
        <v>402.99</v>
      </c>
      <c r="BM6" s="36">
        <f t="shared" si="7"/>
        <v>398.98</v>
      </c>
      <c r="BN6" s="36">
        <f t="shared" si="7"/>
        <v>418.68</v>
      </c>
      <c r="BO6" s="35" t="str">
        <f>IF(BO7="","",IF(BO7="-","【-】","【"&amp;SUBSTITUTE(TEXT(BO7,"#,##0.00"),"-","△")&amp;"】"))</f>
        <v>【275.67】</v>
      </c>
      <c r="BP6" s="36">
        <f>IF(BP7="",NA(),BP7)</f>
        <v>148.63</v>
      </c>
      <c r="BQ6" s="36">
        <f t="shared" ref="BQ6:BY6" si="8">IF(BQ7="",NA(),BQ7)</f>
        <v>151.07</v>
      </c>
      <c r="BR6" s="36">
        <f t="shared" si="8"/>
        <v>146.97</v>
      </c>
      <c r="BS6" s="36">
        <f t="shared" si="8"/>
        <v>145.63999999999999</v>
      </c>
      <c r="BT6" s="36">
        <f t="shared" si="8"/>
        <v>123.03</v>
      </c>
      <c r="BU6" s="36">
        <f t="shared" si="8"/>
        <v>102.38</v>
      </c>
      <c r="BV6" s="36">
        <f t="shared" si="8"/>
        <v>100.12</v>
      </c>
      <c r="BW6" s="36">
        <f t="shared" si="8"/>
        <v>98.66</v>
      </c>
      <c r="BX6" s="36">
        <f t="shared" si="8"/>
        <v>98.64</v>
      </c>
      <c r="BY6" s="36">
        <f t="shared" si="8"/>
        <v>94.78</v>
      </c>
      <c r="BZ6" s="35" t="str">
        <f>IF(BZ7="","",IF(BZ7="-","【-】","【"&amp;SUBSTITUTE(TEXT(BZ7,"#,##0.00"),"-","△")&amp;"】"))</f>
        <v>【100.05】</v>
      </c>
      <c r="CA6" s="36">
        <f>IF(CA7="",NA(),CA7)</f>
        <v>52.06</v>
      </c>
      <c r="CB6" s="36">
        <f t="shared" ref="CB6:CJ6" si="9">IF(CB7="",NA(),CB7)</f>
        <v>51.15</v>
      </c>
      <c r="CC6" s="36">
        <f t="shared" si="9"/>
        <v>52.95</v>
      </c>
      <c r="CD6" s="36">
        <f t="shared" si="9"/>
        <v>54.01</v>
      </c>
      <c r="CE6" s="36">
        <f t="shared" si="9"/>
        <v>62.13</v>
      </c>
      <c r="CF6" s="36">
        <f t="shared" si="9"/>
        <v>168.67</v>
      </c>
      <c r="CG6" s="36">
        <f t="shared" si="9"/>
        <v>174.97</v>
      </c>
      <c r="CH6" s="36">
        <f t="shared" si="9"/>
        <v>178.59</v>
      </c>
      <c r="CI6" s="36">
        <f t="shared" si="9"/>
        <v>178.92</v>
      </c>
      <c r="CJ6" s="36">
        <f t="shared" si="9"/>
        <v>181.3</v>
      </c>
      <c r="CK6" s="35" t="str">
        <f>IF(CK7="","",IF(CK7="-","【-】","【"&amp;SUBSTITUTE(TEXT(CK7,"#,##0.00"),"-","△")&amp;"】"))</f>
        <v>【166.40】</v>
      </c>
      <c r="CL6" s="36">
        <f>IF(CL7="",NA(),CL7)</f>
        <v>65.52</v>
      </c>
      <c r="CM6" s="36">
        <f t="shared" ref="CM6:CU6" si="10">IF(CM7="",NA(),CM7)</f>
        <v>70.69</v>
      </c>
      <c r="CN6" s="36">
        <f t="shared" si="10"/>
        <v>70.62</v>
      </c>
      <c r="CO6" s="36">
        <f t="shared" si="10"/>
        <v>69.14</v>
      </c>
      <c r="CP6" s="36">
        <f t="shared" si="10"/>
        <v>68.95</v>
      </c>
      <c r="CQ6" s="36">
        <f t="shared" si="10"/>
        <v>54.92</v>
      </c>
      <c r="CR6" s="36">
        <f t="shared" si="10"/>
        <v>55.63</v>
      </c>
      <c r="CS6" s="36">
        <f t="shared" si="10"/>
        <v>55.03</v>
      </c>
      <c r="CT6" s="36">
        <f t="shared" si="10"/>
        <v>55.14</v>
      </c>
      <c r="CU6" s="36">
        <f t="shared" si="10"/>
        <v>55.89</v>
      </c>
      <c r="CV6" s="35" t="str">
        <f>IF(CV7="","",IF(CV7="-","【-】","【"&amp;SUBSTITUTE(TEXT(CV7,"#,##0.00"),"-","△")&amp;"】"))</f>
        <v>【60.69】</v>
      </c>
      <c r="CW6" s="36">
        <f>IF(CW7="",NA(),CW7)</f>
        <v>83.15</v>
      </c>
      <c r="CX6" s="36">
        <f t="shared" ref="CX6:DF6" si="11">IF(CX7="",NA(),CX7)</f>
        <v>82.03</v>
      </c>
      <c r="CY6" s="36">
        <f t="shared" si="11"/>
        <v>81.5</v>
      </c>
      <c r="CZ6" s="36">
        <f t="shared" si="11"/>
        <v>82.98</v>
      </c>
      <c r="DA6" s="36">
        <f t="shared" si="11"/>
        <v>83.26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53.81</v>
      </c>
      <c r="DI6" s="36">
        <f t="shared" ref="DI6:DQ6" si="12">IF(DI7="",NA(),DI7)</f>
        <v>55.21</v>
      </c>
      <c r="DJ6" s="36">
        <f t="shared" si="12"/>
        <v>56.85</v>
      </c>
      <c r="DK6" s="36">
        <f t="shared" si="12"/>
        <v>57.54</v>
      </c>
      <c r="DL6" s="36">
        <f t="shared" si="12"/>
        <v>59.6</v>
      </c>
      <c r="DM6" s="36">
        <f t="shared" si="12"/>
        <v>48.49</v>
      </c>
      <c r="DN6" s="36">
        <f t="shared" si="12"/>
        <v>48.05</v>
      </c>
      <c r="DO6" s="36">
        <f t="shared" si="12"/>
        <v>48.87</v>
      </c>
      <c r="DP6" s="36">
        <f t="shared" si="12"/>
        <v>49.92</v>
      </c>
      <c r="DQ6" s="36">
        <f t="shared" si="12"/>
        <v>50.63</v>
      </c>
      <c r="DR6" s="35" t="str">
        <f>IF(DR7="","",IF(DR7="-","【-】","【"&amp;SUBSTITUTE(TEXT(DR7,"#,##0.00"),"-","△")&amp;"】"))</f>
        <v>【50.19】</v>
      </c>
      <c r="DS6" s="36">
        <f>IF(DS7="",NA(),DS7)</f>
        <v>16.559999999999999</v>
      </c>
      <c r="DT6" s="36">
        <f t="shared" ref="DT6:EB6" si="13">IF(DT7="",NA(),DT7)</f>
        <v>14.73</v>
      </c>
      <c r="DU6" s="36">
        <f t="shared" si="13"/>
        <v>14.96</v>
      </c>
      <c r="DV6" s="36">
        <f t="shared" si="13"/>
        <v>15.94</v>
      </c>
      <c r="DW6" s="36">
        <f t="shared" si="13"/>
        <v>16.3</v>
      </c>
      <c r="DX6" s="36">
        <f t="shared" si="13"/>
        <v>12.79</v>
      </c>
      <c r="DY6" s="36">
        <f t="shared" si="13"/>
        <v>13.39</v>
      </c>
      <c r="DZ6" s="36">
        <f t="shared" si="13"/>
        <v>14.85</v>
      </c>
      <c r="EA6" s="36">
        <f t="shared" si="13"/>
        <v>16.88</v>
      </c>
      <c r="EB6" s="36">
        <f t="shared" si="13"/>
        <v>18.28</v>
      </c>
      <c r="EC6" s="35" t="str">
        <f>IF(EC7="","",IF(EC7="-","【-】","【"&amp;SUBSTITUTE(TEXT(EC7,"#,##0.00"),"-","△")&amp;"】"))</f>
        <v>【20.63】</v>
      </c>
      <c r="ED6" s="36">
        <f>IF(ED7="",NA(),ED7)</f>
        <v>0.89</v>
      </c>
      <c r="EE6" s="36">
        <f t="shared" ref="EE6:EM6" si="14">IF(EE7="",NA(),EE7)</f>
        <v>1.01</v>
      </c>
      <c r="EF6" s="36">
        <f t="shared" si="14"/>
        <v>0.33</v>
      </c>
      <c r="EG6" s="36">
        <f t="shared" si="14"/>
        <v>0.8</v>
      </c>
      <c r="EH6" s="35">
        <f t="shared" si="14"/>
        <v>0</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304042</v>
      </c>
      <c r="D7" s="38">
        <v>46</v>
      </c>
      <c r="E7" s="38">
        <v>1</v>
      </c>
      <c r="F7" s="38">
        <v>0</v>
      </c>
      <c r="G7" s="38">
        <v>1</v>
      </c>
      <c r="H7" s="38" t="s">
        <v>93</v>
      </c>
      <c r="I7" s="38" t="s">
        <v>94</v>
      </c>
      <c r="J7" s="38" t="s">
        <v>95</v>
      </c>
      <c r="K7" s="38" t="s">
        <v>96</v>
      </c>
      <c r="L7" s="38" t="s">
        <v>97</v>
      </c>
      <c r="M7" s="38" t="s">
        <v>98</v>
      </c>
      <c r="N7" s="39" t="s">
        <v>99</v>
      </c>
      <c r="O7" s="39">
        <v>77.47</v>
      </c>
      <c r="P7" s="39">
        <v>99.73</v>
      </c>
      <c r="Q7" s="39">
        <v>2200</v>
      </c>
      <c r="R7" s="39">
        <v>15575</v>
      </c>
      <c r="S7" s="39">
        <v>57.37</v>
      </c>
      <c r="T7" s="39">
        <v>271.48</v>
      </c>
      <c r="U7" s="39">
        <v>15486</v>
      </c>
      <c r="V7" s="39">
        <v>57.37</v>
      </c>
      <c r="W7" s="39">
        <v>269.93</v>
      </c>
      <c r="X7" s="39">
        <v>146.65</v>
      </c>
      <c r="Y7" s="39">
        <v>150.53</v>
      </c>
      <c r="Z7" s="39">
        <v>146.24</v>
      </c>
      <c r="AA7" s="39">
        <v>145.61000000000001</v>
      </c>
      <c r="AB7" s="39">
        <v>125.82</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215.92</v>
      </c>
      <c r="AU7" s="39">
        <v>265.8</v>
      </c>
      <c r="AV7" s="39">
        <v>316.45999999999998</v>
      </c>
      <c r="AW7" s="39">
        <v>346.8</v>
      </c>
      <c r="AX7" s="39">
        <v>447.17</v>
      </c>
      <c r="AY7" s="39">
        <v>384.34</v>
      </c>
      <c r="AZ7" s="39">
        <v>359.47</v>
      </c>
      <c r="BA7" s="39">
        <v>369.69</v>
      </c>
      <c r="BB7" s="39">
        <v>379.08</v>
      </c>
      <c r="BC7" s="39">
        <v>367.55</v>
      </c>
      <c r="BD7" s="39">
        <v>260.31</v>
      </c>
      <c r="BE7" s="39">
        <v>272.85000000000002</v>
      </c>
      <c r="BF7" s="39">
        <v>231.44</v>
      </c>
      <c r="BG7" s="39">
        <v>195.17</v>
      </c>
      <c r="BH7" s="39">
        <v>184.12</v>
      </c>
      <c r="BI7" s="39">
        <v>175.96</v>
      </c>
      <c r="BJ7" s="39">
        <v>380.58</v>
      </c>
      <c r="BK7" s="39">
        <v>401.79</v>
      </c>
      <c r="BL7" s="39">
        <v>402.99</v>
      </c>
      <c r="BM7" s="39">
        <v>398.98</v>
      </c>
      <c r="BN7" s="39">
        <v>418.68</v>
      </c>
      <c r="BO7" s="39">
        <v>275.67</v>
      </c>
      <c r="BP7" s="39">
        <v>148.63</v>
      </c>
      <c r="BQ7" s="39">
        <v>151.07</v>
      </c>
      <c r="BR7" s="39">
        <v>146.97</v>
      </c>
      <c r="BS7" s="39">
        <v>145.63999999999999</v>
      </c>
      <c r="BT7" s="39">
        <v>123.03</v>
      </c>
      <c r="BU7" s="39">
        <v>102.38</v>
      </c>
      <c r="BV7" s="39">
        <v>100.12</v>
      </c>
      <c r="BW7" s="39">
        <v>98.66</v>
      </c>
      <c r="BX7" s="39">
        <v>98.64</v>
      </c>
      <c r="BY7" s="39">
        <v>94.78</v>
      </c>
      <c r="BZ7" s="39">
        <v>100.05</v>
      </c>
      <c r="CA7" s="39">
        <v>52.06</v>
      </c>
      <c r="CB7" s="39">
        <v>51.15</v>
      </c>
      <c r="CC7" s="39">
        <v>52.95</v>
      </c>
      <c r="CD7" s="39">
        <v>54.01</v>
      </c>
      <c r="CE7" s="39">
        <v>62.13</v>
      </c>
      <c r="CF7" s="39">
        <v>168.67</v>
      </c>
      <c r="CG7" s="39">
        <v>174.97</v>
      </c>
      <c r="CH7" s="39">
        <v>178.59</v>
      </c>
      <c r="CI7" s="39">
        <v>178.92</v>
      </c>
      <c r="CJ7" s="39">
        <v>181.3</v>
      </c>
      <c r="CK7" s="39">
        <v>166.4</v>
      </c>
      <c r="CL7" s="39">
        <v>65.52</v>
      </c>
      <c r="CM7" s="39">
        <v>70.69</v>
      </c>
      <c r="CN7" s="39">
        <v>70.62</v>
      </c>
      <c r="CO7" s="39">
        <v>69.14</v>
      </c>
      <c r="CP7" s="39">
        <v>68.95</v>
      </c>
      <c r="CQ7" s="39">
        <v>54.92</v>
      </c>
      <c r="CR7" s="39">
        <v>55.63</v>
      </c>
      <c r="CS7" s="39">
        <v>55.03</v>
      </c>
      <c r="CT7" s="39">
        <v>55.14</v>
      </c>
      <c r="CU7" s="39">
        <v>55.89</v>
      </c>
      <c r="CV7" s="39">
        <v>60.69</v>
      </c>
      <c r="CW7" s="39">
        <v>83.15</v>
      </c>
      <c r="CX7" s="39">
        <v>82.03</v>
      </c>
      <c r="CY7" s="39">
        <v>81.5</v>
      </c>
      <c r="CZ7" s="39">
        <v>82.98</v>
      </c>
      <c r="DA7" s="39">
        <v>83.26</v>
      </c>
      <c r="DB7" s="39">
        <v>82.66</v>
      </c>
      <c r="DC7" s="39">
        <v>82.04</v>
      </c>
      <c r="DD7" s="39">
        <v>81.900000000000006</v>
      </c>
      <c r="DE7" s="39">
        <v>81.39</v>
      </c>
      <c r="DF7" s="39">
        <v>81.27</v>
      </c>
      <c r="DG7" s="39">
        <v>89.82</v>
      </c>
      <c r="DH7" s="39">
        <v>53.81</v>
      </c>
      <c r="DI7" s="39">
        <v>55.21</v>
      </c>
      <c r="DJ7" s="39">
        <v>56.85</v>
      </c>
      <c r="DK7" s="39">
        <v>57.54</v>
      </c>
      <c r="DL7" s="39">
        <v>59.6</v>
      </c>
      <c r="DM7" s="39">
        <v>48.49</v>
      </c>
      <c r="DN7" s="39">
        <v>48.05</v>
      </c>
      <c r="DO7" s="39">
        <v>48.87</v>
      </c>
      <c r="DP7" s="39">
        <v>49.92</v>
      </c>
      <c r="DQ7" s="39">
        <v>50.63</v>
      </c>
      <c r="DR7" s="39">
        <v>50.19</v>
      </c>
      <c r="DS7" s="39">
        <v>16.559999999999999</v>
      </c>
      <c r="DT7" s="39">
        <v>14.73</v>
      </c>
      <c r="DU7" s="39">
        <v>14.96</v>
      </c>
      <c r="DV7" s="39">
        <v>15.94</v>
      </c>
      <c r="DW7" s="39">
        <v>16.3</v>
      </c>
      <c r="DX7" s="39">
        <v>12.79</v>
      </c>
      <c r="DY7" s="39">
        <v>13.39</v>
      </c>
      <c r="DZ7" s="39">
        <v>14.85</v>
      </c>
      <c r="EA7" s="39">
        <v>16.88</v>
      </c>
      <c r="EB7" s="39">
        <v>18.28</v>
      </c>
      <c r="EC7" s="39">
        <v>20.63</v>
      </c>
      <c r="ED7" s="39">
        <v>0.89</v>
      </c>
      <c r="EE7" s="39">
        <v>1.01</v>
      </c>
      <c r="EF7" s="39">
        <v>0.33</v>
      </c>
      <c r="EG7" s="39">
        <v>0.8</v>
      </c>
      <c r="EH7" s="39">
        <v>0</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2022-02-01T06:17:20Z</cp:lastPrinted>
  <dcterms:created xsi:type="dcterms:W3CDTF">2021-12-03T06:54:48Z</dcterms:created>
  <dcterms:modified xsi:type="dcterms:W3CDTF">2022-02-01T07:12:48Z</dcterms:modified>
  <cp:category/>
</cp:coreProperties>
</file>