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3年度調査関係\01財政一般\2022.01.06（【R4.2.4〆切】公営企業に係る経営比較分析表の分析等について（依頼））\04_回答\"/>
    </mc:Choice>
  </mc:AlternateContent>
  <xr:revisionPtr revIDLastSave="0" documentId="13_ncr:1_{0E0ED55E-B375-46D0-B377-90BC17C9942F}" xr6:coauthVersionLast="36" xr6:coauthVersionMax="36" xr10:uidLastSave="{00000000-0000-0000-0000-000000000000}"/>
  <workbookProtection workbookAlgorithmName="SHA-512" workbookHashValue="EoZLTtJQ0Dkvv7cROxQ6CM3W7VcGtL1L8hD9fz8Ef1ziFFq68CDjjQko7g1/7edclrFoR2lPWJajjCY1LjPs9A==" workbookSaltValue="+cWE72XBt/otMsavfbVSoQ=="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W10" i="4"/>
  <c r="P10" i="4"/>
  <c r="I10" i="4"/>
  <c r="B10" i="4"/>
  <c r="BB8" i="4"/>
  <c r="AT8" i="4"/>
  <c r="AL8" i="4"/>
  <c r="W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<sst xmlns="http://schemas.openxmlformats.org/spreadsheetml/2006/main" count="233" uniqueCount="119">
  <si>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</si>
  <si>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</si>
  <si>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</si>
  <si>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</si>
  <si>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</si>
  <si>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</si>
  <si>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</si>
  <si>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</si>
  <si>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</si>
  <si>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</si>
  <si>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</si>
  <si>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</si>
  <si>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</si>
  <si>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</si>
  <si>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</si>
  <si>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</si>
  <si>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</si>
  <si>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</si>
  <si>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</si>
  <si>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</si>
  <si>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</si>
  <si>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</si>
  <si>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</si>
  <si>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</si>
  <si>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</si>
  <si>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</si>
  <si>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</si>
  <si>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</si>
  <si>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</si>
  <si>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</si>
  <si>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</si>
  <si>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</si>
  <si>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</si>
  <si>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</si>
  <si>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</si>
  <si>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</si>
  <si>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</si>
  <si>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</si>
  <si>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</si>
  <si>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</si>
  <si>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</si>
  <si>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</si>
  <si>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</si>
  <si>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</si>
  <si>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</si>
  <si>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</si>
  <si>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</si>
  <si>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</si>
  <si>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</si>
  <si>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</si>
  <si>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</si>
  <si>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</si>
  <si>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</si>
  <si>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</si>
  <si>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</si>
  <si>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</si>
  <si>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</si>
  <si>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</si>
  <si>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</si>
  <si>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</si>
  <si>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</si>
  <si>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</si>
  <si>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</si>
  <si>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</si>
  <si>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</si>
  <si>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</si>
  <si>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</si>
  <si>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</si>
  <si>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</si>
  <si>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</si>
  <si>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</si>
  <si>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</si>
  <si>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</si>
  <si>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</si>
  <si>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</si>
  <si>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</si>
  <si>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</si>
  <si>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</si>
  <si>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</si>
  <si>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</si>
  <si>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</si>
  <si>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</si>
  <si>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</si>
  <si>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</si>
  <si>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</si>
  <si>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</si>
  <si>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</si>
  <si>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</si>
  <si>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</si>
  <si>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</si>
  <si>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</si>
  <si>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</si>
  <si>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</si>
  <si>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</si>
  <si>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</si>
  <si>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</si>
  <si>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</si>
  <si>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</si>
  <si>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</si>
  <si>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</si>
  <si>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</si>
  <si>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</si>
  <si>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</si>
  <si>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</si>
  <si>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</si>
  <si>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</si>
  <si>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</si>
  <si>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</si>
  <si>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</si>
  <si>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</si>
  <si>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</si>
  <si>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</si>
  <si>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</si>
  <si>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</si>
  <si>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</si>
  <si>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</si>
  <si>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③管路更新率
　各地区の供用開始からかなりの年月が経過しており、ほとんどの管路が老朽化が進んでいる。現在、管路更新を計画的に進めているため更新率は類似団体よりも高くなっている。</t>
    <rPh sb="1" eb="3">
      <t>カンロ</t>
    </rPh>
    <rPh sb="3" eb="5">
      <t>コウシン</t>
    </rPh>
    <rPh sb="5" eb="6">
      <t>リツ</t>
    </rPh>
    <rPh sb="8" eb="11">
      <t>カクチク</t>
    </rPh>
    <rPh sb="12" eb="14">
      <t>キョウヨウ</t>
    </rPh>
    <rPh sb="14" eb="16">
      <t>カイシ</t>
    </rPh>
    <rPh sb="22" eb="24">
      <t>ネンゲツ</t>
    </rPh>
    <rPh sb="25" eb="27">
      <t>ケイカ</t>
    </rPh>
    <rPh sb="37" eb="39">
      <t>カンロ</t>
    </rPh>
    <rPh sb="40" eb="43">
      <t>ロウキュウカ</t>
    </rPh>
    <rPh sb="44" eb="45">
      <t>スス</t>
    </rPh>
    <rPh sb="50" eb="52">
      <t>ゲンザイ</t>
    </rPh>
    <rPh sb="53" eb="55">
      <t>カンロ</t>
    </rPh>
    <rPh sb="55" eb="57">
      <t>コウシン</t>
    </rPh>
    <rPh sb="58" eb="60">
      <t>ケイカク</t>
    </rPh>
    <rPh sb="60" eb="61">
      <t>テキ</t>
    </rPh>
    <rPh sb="62" eb="63">
      <t>スス</t>
    </rPh>
    <rPh sb="69" eb="71">
      <t>コウシン</t>
    </rPh>
    <rPh sb="71" eb="72">
      <t>リツ</t>
    </rPh>
    <rPh sb="73" eb="77">
      <t>ルイジダンタイ</t>
    </rPh>
    <rPh sb="80" eb="81">
      <t>タカ</t>
    </rPh>
    <phoneticPr fontId="4"/>
  </si>
  <si>
    <t>①収益的収支比率
　一般会計からの繰入金により収支同額としているが、繰入金に依存しており経営改善に努めなければならない。
④企業債残高対給水収益比率
　施設及び管路等の更新の財源として地方債の借入を行っているため数値が急増しており、今後も更新事業を予定していることから、増加することが予想される。
⑤料金回収率
　人口減少による有収水量減少と新型コロナウイルス感染症に関する緊急経済対策として6ヶ月間使用料金の減額を行ったため給水収益が減少し、回収率が減少している。
⑥給水原価
　費用削減に努めているが、人口減少による有収水量減少により微増傾向にある。
⑦施設利用率
　人口減少により有収水量が減少しているため減少傾向にある。
⑧有収率
　漏水箇所の早期修繕等により有収率の向上に努めている。</t>
    <rPh sb="1" eb="4">
      <t>シュウエキテキ</t>
    </rPh>
    <rPh sb="4" eb="6">
      <t>シュウシ</t>
    </rPh>
    <rPh sb="6" eb="8">
      <t>ヒリツ</t>
    </rPh>
    <rPh sb="10" eb="12">
      <t>イッパン</t>
    </rPh>
    <rPh sb="12" eb="14">
      <t>カイケイ</t>
    </rPh>
    <rPh sb="17" eb="19">
      <t>クリイレ</t>
    </rPh>
    <rPh sb="19" eb="20">
      <t>キン</t>
    </rPh>
    <rPh sb="23" eb="25">
      <t>シュウシ</t>
    </rPh>
    <rPh sb="25" eb="27">
      <t>ドウガク</t>
    </rPh>
    <rPh sb="34" eb="36">
      <t>クリイレ</t>
    </rPh>
    <rPh sb="36" eb="37">
      <t>キン</t>
    </rPh>
    <rPh sb="38" eb="40">
      <t>イゾン</t>
    </rPh>
    <rPh sb="44" eb="46">
      <t>ケイエイ</t>
    </rPh>
    <rPh sb="46" eb="48">
      <t>カイゼン</t>
    </rPh>
    <rPh sb="49" eb="50">
      <t>ツト</t>
    </rPh>
    <rPh sb="62" eb="64">
      <t>キギョウ</t>
    </rPh>
    <rPh sb="64" eb="65">
      <t>サイ</t>
    </rPh>
    <rPh sb="65" eb="67">
      <t>ザンダカ</t>
    </rPh>
    <rPh sb="67" eb="68">
      <t>タイ</t>
    </rPh>
    <rPh sb="68" eb="70">
      <t>キュウスイ</t>
    </rPh>
    <rPh sb="70" eb="72">
      <t>シュウエキ</t>
    </rPh>
    <rPh sb="72" eb="74">
      <t>ヒリツ</t>
    </rPh>
    <rPh sb="76" eb="78">
      <t>シセツ</t>
    </rPh>
    <rPh sb="78" eb="79">
      <t>オヨ</t>
    </rPh>
    <rPh sb="80" eb="82">
      <t>カンロ</t>
    </rPh>
    <rPh sb="82" eb="83">
      <t>トウ</t>
    </rPh>
    <rPh sb="84" eb="86">
      <t>コウシン</t>
    </rPh>
    <rPh sb="87" eb="89">
      <t>ザイゲン</t>
    </rPh>
    <rPh sb="92" eb="95">
      <t>チホウサイ</t>
    </rPh>
    <rPh sb="96" eb="98">
      <t>カリイレ</t>
    </rPh>
    <rPh sb="99" eb="100">
      <t>オコナ</t>
    </rPh>
    <rPh sb="106" eb="108">
      <t>スウチ</t>
    </rPh>
    <rPh sb="109" eb="111">
      <t>キュウゾウ</t>
    </rPh>
    <rPh sb="116" eb="118">
      <t>コンゴ</t>
    </rPh>
    <rPh sb="119" eb="121">
      <t>コウシン</t>
    </rPh>
    <rPh sb="121" eb="123">
      <t>ジギョウ</t>
    </rPh>
    <rPh sb="124" eb="126">
      <t>ヨテイ</t>
    </rPh>
    <rPh sb="135" eb="137">
      <t>ゾウカ</t>
    </rPh>
    <rPh sb="142" eb="144">
      <t>ヨソウ</t>
    </rPh>
    <rPh sb="150" eb="152">
      <t>リョウキン</t>
    </rPh>
    <rPh sb="152" eb="154">
      <t>カイシュウ</t>
    </rPh>
    <rPh sb="154" eb="155">
      <t>リツ</t>
    </rPh>
    <rPh sb="157" eb="159">
      <t>ジンコウ</t>
    </rPh>
    <rPh sb="159" eb="161">
      <t>ゲンショウ</t>
    </rPh>
    <rPh sb="168" eb="170">
      <t>ゲンショウ</t>
    </rPh>
    <rPh sb="171" eb="173">
      <t>シンガタ</t>
    </rPh>
    <rPh sb="180" eb="183">
      <t>カンセンショウ</t>
    </rPh>
    <rPh sb="184" eb="185">
      <t>カン</t>
    </rPh>
    <rPh sb="187" eb="189">
      <t>キンキュウ</t>
    </rPh>
    <rPh sb="189" eb="191">
      <t>ケイザイ</t>
    </rPh>
    <rPh sb="191" eb="193">
      <t>タイサク</t>
    </rPh>
    <rPh sb="198" eb="199">
      <t>ゲツ</t>
    </rPh>
    <rPh sb="199" eb="200">
      <t>カン</t>
    </rPh>
    <rPh sb="200" eb="203">
      <t>シヨウリョウ</t>
    </rPh>
    <rPh sb="203" eb="204">
      <t>キン</t>
    </rPh>
    <rPh sb="205" eb="207">
      <t>ゲンガク</t>
    </rPh>
    <rPh sb="208" eb="209">
      <t>オコナ</t>
    </rPh>
    <rPh sb="213" eb="215">
      <t>キュウスイ</t>
    </rPh>
    <rPh sb="215" eb="217">
      <t>シュウエキ</t>
    </rPh>
    <rPh sb="218" eb="220">
      <t>ゲンショウ</t>
    </rPh>
    <rPh sb="222" eb="224">
      <t>カイシュウ</t>
    </rPh>
    <rPh sb="224" eb="225">
      <t>リツ</t>
    </rPh>
    <rPh sb="226" eb="228">
      <t>ゲンショウ</t>
    </rPh>
    <rPh sb="235" eb="237">
      <t>キュウスイ</t>
    </rPh>
    <rPh sb="237" eb="239">
      <t>ゲンカ</t>
    </rPh>
    <rPh sb="241" eb="243">
      <t>ヒヨウ</t>
    </rPh>
    <rPh sb="243" eb="245">
      <t>サクゲン</t>
    </rPh>
    <rPh sb="246" eb="247">
      <t>ツト</t>
    </rPh>
    <rPh sb="253" eb="255">
      <t>ジンコウ</t>
    </rPh>
    <rPh sb="255" eb="257">
      <t>ゲンショウ</t>
    </rPh>
    <rPh sb="260" eb="264">
      <t>ユウシュウスイリョウ</t>
    </rPh>
    <rPh sb="264" eb="266">
      <t>ゲンショウ</t>
    </rPh>
    <rPh sb="269" eb="271">
      <t>ビゾウ</t>
    </rPh>
    <rPh sb="271" eb="273">
      <t>ケイコウ</t>
    </rPh>
    <rPh sb="279" eb="281">
      <t>シセツ</t>
    </rPh>
    <rPh sb="281" eb="283">
      <t>リヨウ</t>
    </rPh>
    <rPh sb="283" eb="284">
      <t>リツ</t>
    </rPh>
    <rPh sb="286" eb="288">
      <t>ジンコウ</t>
    </rPh>
    <rPh sb="288" eb="290">
      <t>ゲンショウ</t>
    </rPh>
    <rPh sb="293" eb="295">
      <t>ユウシュウ</t>
    </rPh>
    <rPh sb="295" eb="297">
      <t>スイリョウ</t>
    </rPh>
    <rPh sb="298" eb="300">
      <t>ゲンショウ</t>
    </rPh>
    <rPh sb="306" eb="308">
      <t>ゲンショウ</t>
    </rPh>
    <rPh sb="308" eb="310">
      <t>ケイコウ</t>
    </rPh>
    <rPh sb="316" eb="319">
      <t>ユウシュウリツ</t>
    </rPh>
    <rPh sb="321" eb="323">
      <t>ロウスイ</t>
    </rPh>
    <rPh sb="334" eb="337">
      <t>ユウシュウリツ</t>
    </rPh>
    <rPh sb="338" eb="340">
      <t>コウジョウ</t>
    </rPh>
    <rPh sb="341" eb="342">
      <t>ツト</t>
    </rPh>
    <phoneticPr fontId="4"/>
  </si>
  <si>
    <t>　給水収益と一般会計からの繰入金により事業経営を行っており、繰入金に依存している状況である。健全性を維持した経営を行うため、費用削減や料金回収率の向上に努めながら、計画的に施設や管路の更新を行う必要がある。</t>
    <rPh sb="1" eb="3">
      <t>キュウスイ</t>
    </rPh>
    <rPh sb="3" eb="5">
      <t>シュウエキ</t>
    </rPh>
    <rPh sb="6" eb="10">
      <t>イッパンカイケイ</t>
    </rPh>
    <rPh sb="13" eb="15">
      <t>クリイレ</t>
    </rPh>
    <rPh sb="15" eb="16">
      <t>キン</t>
    </rPh>
    <rPh sb="19" eb="21">
      <t>ジギョウ</t>
    </rPh>
    <rPh sb="21" eb="23">
      <t>ケイエイ</t>
    </rPh>
    <rPh sb="24" eb="25">
      <t>オコナ</t>
    </rPh>
    <rPh sb="30" eb="32">
      <t>クリイレ</t>
    </rPh>
    <rPh sb="32" eb="33">
      <t>キン</t>
    </rPh>
    <rPh sb="34" eb="36">
      <t>イゾン</t>
    </rPh>
    <rPh sb="40" eb="42">
      <t>ジョウキョウ</t>
    </rPh>
    <rPh sb="46" eb="49">
      <t>ケンゼンセイ</t>
    </rPh>
    <rPh sb="50" eb="52">
      <t>イジ</t>
    </rPh>
    <rPh sb="54" eb="56">
      <t>ケイエイ</t>
    </rPh>
    <rPh sb="57" eb="58">
      <t>オコナ</t>
    </rPh>
    <rPh sb="62" eb="64">
      <t>ヒヨウ</t>
    </rPh>
    <rPh sb="64" eb="66">
      <t>サクゲン</t>
    </rPh>
    <rPh sb="67" eb="72">
      <t>リョウキンカイシュウリツ</t>
    </rPh>
    <rPh sb="73" eb="75">
      <t>コウジョウ</t>
    </rPh>
    <rPh sb="76" eb="77">
      <t>ツト</t>
    </rPh>
    <rPh sb="82" eb="85">
      <t>ケイカクテキ</t>
    </rPh>
    <rPh sb="86" eb="88">
      <t>シセツ</t>
    </rPh>
    <rPh sb="89" eb="91">
      <t>カンロ</t>
    </rPh>
    <rPh sb="92" eb="94">
      <t>コウシン</t>
    </rPh>
    <rPh sb="95" eb="96">
      <t>オコナ</t>
    </rPh>
    <rPh sb="97" eb="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</si>
</sst>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2.72</c:v>
                </c:pt>
                <c:pt idx="1">
                  <c:v>1.82</c:v>
                </c:pt>
                <c:pt idx="2">
                  <c:v>2.04</c:v>
                </c:pt>
                <c:pt idx="3">
                  <c:v>1.1100000000000001</c:v>
                </c:pt>
                <c:pt idx="4">
                  <c:v>2.96</c:v>
                </c:pt>
              </c:numCache>
            </c:numRef>
          </c:val>
          <c:extLst>
            <c:ext xmlns:c16="http://schemas.microsoft.com/office/drawing/2014/chart" uri="{C3380CC4-5D6E-409C-BE32-E72D297353CC}">
              <c16:uniqueId val="{00000000-946B-4F74-A217-991FDD19036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946B-4F74-A217-991FDD19036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53.16</c:v>
                </c:pt>
                <c:pt idx="1">
                  <c:v>52.7</c:v>
                </c:pt>
                <c:pt idx="2">
                  <c:v>49.82</c:v>
                </c:pt>
                <c:pt idx="3">
                  <c:v>45.86</c:v>
                </c:pt>
                <c:pt idx="4">
                  <c:v>43.74</c:v>
                </c:pt>
              </c:numCache>
            </c:numRef>
          </c:val>
          <c:extLst>
            <c:ext xmlns:c16="http://schemas.microsoft.com/office/drawing/2014/chart" uri="{C3380CC4-5D6E-409C-BE32-E72D297353CC}">
              <c16:uniqueId val="{00000000-5E1B-45C2-AA4A-EDF4C19BB6B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E1B-45C2-AA4A-EDF4C19BB6B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97.12</c:v>
                </c:pt>
                <c:pt idx="1">
                  <c:v>94.83</c:v>
                </c:pt>
                <c:pt idx="2">
                  <c:v>94.17</c:v>
                </c:pt>
                <c:pt idx="3">
                  <c:v>94.81</c:v>
                </c:pt>
                <c:pt idx="4">
                  <c:v>94.98</c:v>
                </c:pt>
              </c:numCache>
            </c:numRef>
          </c:val>
          <c:extLst>
            <c:ext xmlns:c16="http://schemas.microsoft.com/office/drawing/2014/chart" uri="{C3380CC4-5D6E-409C-BE32-E72D297353CC}">
              <c16:uniqueId val="{00000000-E7B0-4E5F-8024-F8DFD2B1892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E7B0-4E5F-8024-F8DFD2B1892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106.04</c:v>
                </c:pt>
                <c:pt idx="1">
                  <c:v>100.24</c:v>
                </c:pt>
                <c:pt idx="2">
                  <c:v>98.28</c:v>
                </c:pt>
                <c:pt idx="3">
                  <c:v>111.02</c:v>
                </c:pt>
                <c:pt idx="4">
                  <c:v>103.27</c:v>
                </c:pt>
              </c:numCache>
            </c:numRef>
          </c:val>
          <c:extLst>
            <c:ext xmlns:c16="http://schemas.microsoft.com/office/drawing/2014/chart" uri="{C3380CC4-5D6E-409C-BE32-E72D297353CC}">
              <c16:uniqueId val="{00000000-5518-48C3-9737-C2ECBC5DA96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5518-48C3-9737-C2ECBC5DA96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F1-4329-847F-B8AABE1241E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F1-4329-847F-B8AABE1241E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C1-483F-824D-157F2E163E0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C1-483F-824D-157F2E163E0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23-4F0F-9B81-7A17655067B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23-4F0F-9B81-7A17655067B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8D-430E-9B3B-40A4F58435B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8D-430E-9B3B-40A4F58435B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203.05</c:v>
                </c:pt>
                <c:pt idx="1">
                  <c:v>854.52</c:v>
                </c:pt>
                <c:pt idx="2">
                  <c:v>1252.6400000000001</c:v>
                </c:pt>
                <c:pt idx="3">
                  <c:v>1407.72</c:v>
                </c:pt>
                <c:pt idx="4">
                  <c:v>2245.1799999999998</c:v>
                </c:pt>
              </c:numCache>
            </c:numRef>
          </c:val>
          <c:extLst>
            <c:ext xmlns:c16="http://schemas.microsoft.com/office/drawing/2014/chart" uri="{C3380CC4-5D6E-409C-BE32-E72D297353CC}">
              <c16:uniqueId val="{00000000-E658-457D-AFB5-CE02763C213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E658-457D-AFB5-CE02763C213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36.81</c:v>
                </c:pt>
                <c:pt idx="1">
                  <c:v>37.42</c:v>
                </c:pt>
                <c:pt idx="2">
                  <c:v>32.26</c:v>
                </c:pt>
                <c:pt idx="3">
                  <c:v>34.979999999999997</c:v>
                </c:pt>
                <c:pt idx="4">
                  <c:v>31.42</c:v>
                </c:pt>
              </c:numCache>
            </c:numRef>
          </c:val>
          <c:extLst>
            <c:ext xmlns:c16="http://schemas.microsoft.com/office/drawing/2014/chart" uri="{C3380CC4-5D6E-409C-BE32-E72D297353CC}">
              <c16:uniqueId val="{00000000-3E23-4582-A736-7EDAF37DD9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3E23-4582-A736-7EDAF37DD9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222.68</c:v>
                </c:pt>
                <c:pt idx="1">
                  <c:v>224.29</c:v>
                </c:pt>
                <c:pt idx="2">
                  <c:v>264.85000000000002</c:v>
                </c:pt>
                <c:pt idx="3">
                  <c:v>265.38</c:v>
                </c:pt>
                <c:pt idx="4">
                  <c:v>291.77</c:v>
                </c:pt>
              </c:numCache>
            </c:numRef>
          </c:val>
          <c:extLst>
            <c:ext xmlns:c16="http://schemas.microsoft.com/office/drawing/2014/chart" uri="{C3380CC4-5D6E-409C-BE32-E72D297353CC}">
              <c16:uniqueId val="{00000000-3780-4112-96BA-44B6584D325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3780-4112-96BA-44B6584D325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I63" sqref="BI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白浜町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20893</v>
      </c>
      <c r="AM8" s="51"/>
      <c r="AN8" s="51"/>
      <c r="AO8" s="51"/>
      <c r="AP8" s="51"/>
      <c r="AQ8" s="51"/>
      <c r="AR8" s="51"/>
      <c r="AS8" s="51"/>
      <c r="AT8" s="47">
        <f>データ!$S$6</f>
        <v>200.98</v>
      </c>
      <c r="AU8" s="47"/>
      <c r="AV8" s="47"/>
      <c r="AW8" s="47"/>
      <c r="AX8" s="47"/>
      <c r="AY8" s="47"/>
      <c r="AZ8" s="47"/>
      <c r="BA8" s="47"/>
      <c r="BB8" s="47">
        <f>データ!$T$6</f>
        <v>103.96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4.26</v>
      </c>
      <c r="Q10" s="47"/>
      <c r="R10" s="47"/>
      <c r="S10" s="47"/>
      <c r="T10" s="47"/>
      <c r="U10" s="47"/>
      <c r="V10" s="47"/>
      <c r="W10" s="51">
        <f>データ!$Q$6</f>
        <v>1529</v>
      </c>
      <c r="X10" s="51"/>
      <c r="Y10" s="51"/>
      <c r="Z10" s="51"/>
      <c r="AA10" s="51"/>
      <c r="AB10" s="51"/>
      <c r="AC10" s="51"/>
      <c r="AD10" s="2"/>
      <c r="AE10" s="2"/>
      <c r="AF10" s="2"/>
      <c r="AG10" s="2"/>
      <c r="AH10" s="2"/>
      <c r="AI10" s="2"/>
      <c r="AJ10" s="2"/>
      <c r="AK10" s="2"/>
      <c r="AL10" s="51">
        <f>データ!$U$6</f>
        <v>888</v>
      </c>
      <c r="AM10" s="51"/>
      <c r="AN10" s="51"/>
      <c r="AO10" s="51"/>
      <c r="AP10" s="51"/>
      <c r="AQ10" s="51"/>
      <c r="AR10" s="51"/>
      <c r="AS10" s="51"/>
      <c r="AT10" s="47">
        <f>データ!$V$6</f>
        <v>17.54</v>
      </c>
      <c r="AU10" s="47"/>
      <c r="AV10" s="47"/>
      <c r="AW10" s="47"/>
      <c r="AX10" s="47"/>
      <c r="AY10" s="47"/>
      <c r="AZ10" s="47"/>
      <c r="BA10" s="47"/>
      <c r="BB10" s="47">
        <f>データ!$W$6</f>
        <v>50.63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43</v>
      </c>
      <c r="N85" s="27" t="s">
        <v>43</v>
      </c>
      <c r="O85" s="27" t="str">
        <f>データ!EN6</f>
        <v>【0.80】</v>
      </c>
    </row>
  </sheetData>
  <sheetProtection algorithmName="SHA-512" hashValue="cn3xrOfz2bQiOGx5Ng2jNyvJbaE0spaBw4IRAvI5KvWZeqALftU2lqncWGDSuDHMzYYE3ZOfbPaIzwMN54XVWQ==" saltValue="mAjv14Hh5wYzZZELJexf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304018</v>
      </c>
      <c r="D6" s="34">
        <f t="shared" si="3"/>
        <v>47</v>
      </c>
      <c r="E6" s="34">
        <f t="shared" si="3"/>
        <v>1</v>
      </c>
      <c r="F6" s="34">
        <f t="shared" si="3"/>
        <v>0</v>
      </c>
      <c r="G6" s="34">
        <f t="shared" si="3"/>
        <v>0</v>
      </c>
      <c r="H6" s="34" t="str">
        <f t="shared" si="3"/>
        <v>和歌山県　白浜町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4.26</v>
      </c>
      <c r="Q6" s="35">
        <f t="shared" si="3"/>
        <v>1529</v>
      </c>
      <c r="R6" s="35">
        <f t="shared" si="3"/>
        <v>20893</v>
      </c>
      <c r="S6" s="35">
        <f t="shared" si="3"/>
        <v>200.98</v>
      </c>
      <c r="T6" s="35">
        <f t="shared" si="3"/>
        <v>103.96</v>
      </c>
      <c r="U6" s="35">
        <f t="shared" si="3"/>
        <v>888</v>
      </c>
      <c r="V6" s="35">
        <f t="shared" si="3"/>
        <v>17.54</v>
      </c>
      <c r="W6" s="35">
        <f t="shared" si="3"/>
        <v>50.63</v>
      </c>
      <c r="X6" s="36">
        <f>IF(X7="",NA(),X7)</f>
        <v>106.04</v>
      </c>
      <c r="Y6" s="36">
        <f t="shared" ref="Y6:AG6" si="4">IF(Y7="",NA(),Y7)</f>
        <v>100.24</v>
      </c>
      <c r="Z6" s="36">
        <f t="shared" si="4"/>
        <v>98.28</v>
      </c>
      <c r="AA6" s="36">
        <f t="shared" si="4"/>
        <v>111.02</v>
      </c>
      <c r="AB6" s="36">
        <f t="shared" si="4"/>
        <v>103.27</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203.05</v>
      </c>
      <c r="BF6" s="36">
        <f t="shared" ref="BF6:BN6" si="7">IF(BF7="",NA(),BF7)</f>
        <v>854.52</v>
      </c>
      <c r="BG6" s="36">
        <f t="shared" si="7"/>
        <v>1252.6400000000001</v>
      </c>
      <c r="BH6" s="36">
        <f t="shared" si="7"/>
        <v>1407.72</v>
      </c>
      <c r="BI6" s="36">
        <f t="shared" si="7"/>
        <v>2245.1799999999998</v>
      </c>
      <c r="BJ6" s="36">
        <f t="shared" si="7"/>
        <v>1595.62</v>
      </c>
      <c r="BK6" s="36">
        <f t="shared" si="7"/>
        <v>1302.33</v>
      </c>
      <c r="BL6" s="36">
        <f t="shared" si="7"/>
        <v>1274.21</v>
      </c>
      <c r="BM6" s="36">
        <f t="shared" si="7"/>
        <v>1183.92</v>
      </c>
      <c r="BN6" s="36">
        <f t="shared" si="7"/>
        <v>1128.72</v>
      </c>
      <c r="BO6" s="35" t="str">
        <f>IF(BO7="","",IF(BO7="-","【-】","【"&amp;SUBSTITUTE(TEXT(BO7,"#,##0.00"),"-","△")&amp;"】"))</f>
        <v>【949.15】</v>
      </c>
      <c r="BP6" s="36">
        <f>IF(BP7="",NA(),BP7)</f>
        <v>36.81</v>
      </c>
      <c r="BQ6" s="36">
        <f t="shared" ref="BQ6:BY6" si="8">IF(BQ7="",NA(),BQ7)</f>
        <v>37.42</v>
      </c>
      <c r="BR6" s="36">
        <f t="shared" si="8"/>
        <v>32.26</v>
      </c>
      <c r="BS6" s="36">
        <f t="shared" si="8"/>
        <v>34.979999999999997</v>
      </c>
      <c r="BT6" s="36">
        <f t="shared" si="8"/>
        <v>31.42</v>
      </c>
      <c r="BU6" s="36">
        <f t="shared" si="8"/>
        <v>37.92</v>
      </c>
      <c r="BV6" s="36">
        <f t="shared" si="8"/>
        <v>40.89</v>
      </c>
      <c r="BW6" s="36">
        <f t="shared" si="8"/>
        <v>41.25</v>
      </c>
      <c r="BX6" s="36">
        <f t="shared" si="8"/>
        <v>42.5</v>
      </c>
      <c r="BY6" s="36">
        <f t="shared" si="8"/>
        <v>41.84</v>
      </c>
      <c r="BZ6" s="35" t="str">
        <f>IF(BZ7="","",IF(BZ7="-","【-】","【"&amp;SUBSTITUTE(TEXT(BZ7,"#,##0.00"),"-","△")&amp;"】"))</f>
        <v>【55.87】</v>
      </c>
      <c r="CA6" s="36">
        <f>IF(CA7="",NA(),CA7)</f>
        <v>222.68</v>
      </c>
      <c r="CB6" s="36">
        <f t="shared" ref="CB6:CJ6" si="9">IF(CB7="",NA(),CB7)</f>
        <v>224.29</v>
      </c>
      <c r="CC6" s="36">
        <f t="shared" si="9"/>
        <v>264.85000000000002</v>
      </c>
      <c r="CD6" s="36">
        <f t="shared" si="9"/>
        <v>265.38</v>
      </c>
      <c r="CE6" s="36">
        <f t="shared" si="9"/>
        <v>291.77</v>
      </c>
      <c r="CF6" s="36">
        <f t="shared" si="9"/>
        <v>423.18</v>
      </c>
      <c r="CG6" s="36">
        <f t="shared" si="9"/>
        <v>383.2</v>
      </c>
      <c r="CH6" s="36">
        <f t="shared" si="9"/>
        <v>383.25</v>
      </c>
      <c r="CI6" s="36">
        <f t="shared" si="9"/>
        <v>377.72</v>
      </c>
      <c r="CJ6" s="36">
        <f t="shared" si="9"/>
        <v>390.47</v>
      </c>
      <c r="CK6" s="35" t="str">
        <f>IF(CK7="","",IF(CK7="-","【-】","【"&amp;SUBSTITUTE(TEXT(CK7,"#,##0.00"),"-","△")&amp;"】"))</f>
        <v>【288.19】</v>
      </c>
      <c r="CL6" s="36">
        <f>IF(CL7="",NA(),CL7)</f>
        <v>53.16</v>
      </c>
      <c r="CM6" s="36">
        <f t="shared" ref="CM6:CU6" si="10">IF(CM7="",NA(),CM7)</f>
        <v>52.7</v>
      </c>
      <c r="CN6" s="36">
        <f t="shared" si="10"/>
        <v>49.82</v>
      </c>
      <c r="CO6" s="36">
        <f t="shared" si="10"/>
        <v>45.86</v>
      </c>
      <c r="CP6" s="36">
        <f t="shared" si="10"/>
        <v>43.74</v>
      </c>
      <c r="CQ6" s="36">
        <f t="shared" si="10"/>
        <v>46.9</v>
      </c>
      <c r="CR6" s="36">
        <f t="shared" si="10"/>
        <v>47.95</v>
      </c>
      <c r="CS6" s="36">
        <f t="shared" si="10"/>
        <v>48.26</v>
      </c>
      <c r="CT6" s="36">
        <f t="shared" si="10"/>
        <v>48.01</v>
      </c>
      <c r="CU6" s="36">
        <f t="shared" si="10"/>
        <v>49.08</v>
      </c>
      <c r="CV6" s="35" t="str">
        <f>IF(CV7="","",IF(CV7="-","【-】","【"&amp;SUBSTITUTE(TEXT(CV7,"#,##0.00"),"-","△")&amp;"】"))</f>
        <v>【56.31】</v>
      </c>
      <c r="CW6" s="36">
        <f>IF(CW7="",NA(),CW7)</f>
        <v>97.12</v>
      </c>
      <c r="CX6" s="36">
        <f t="shared" ref="CX6:DF6" si="11">IF(CX7="",NA(),CX7)</f>
        <v>94.83</v>
      </c>
      <c r="CY6" s="36">
        <f t="shared" si="11"/>
        <v>94.17</v>
      </c>
      <c r="CZ6" s="36">
        <f t="shared" si="11"/>
        <v>94.81</v>
      </c>
      <c r="DA6" s="36">
        <f t="shared" si="11"/>
        <v>94.98</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2.72</v>
      </c>
      <c r="EE6" s="36">
        <f t="shared" ref="EE6:EM6" si="14">IF(EE7="",NA(),EE7)</f>
        <v>1.82</v>
      </c>
      <c r="EF6" s="36">
        <f t="shared" si="14"/>
        <v>2.04</v>
      </c>
      <c r="EG6" s="36">
        <f t="shared" si="14"/>
        <v>1.1100000000000001</v>
      </c>
      <c r="EH6" s="36">
        <f t="shared" si="14"/>
        <v>2.96</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304018</v>
      </c>
      <c r="D7" s="38">
        <v>47</v>
      </c>
      <c r="E7" s="38">
        <v>1</v>
      </c>
      <c r="F7" s="38">
        <v>0</v>
      </c>
      <c r="G7" s="38">
        <v>0</v>
      </c>
      <c r="H7" s="38" t="s">
        <v>97</v>
      </c>
      <c r="I7" s="38" t="s">
        <v>98</v>
      </c>
      <c r="J7" s="38" t="s">
        <v>99</v>
      </c>
      <c r="K7" s="38" t="s">
        <v>100</v>
      </c>
      <c r="L7" s="38" t="s">
        <v>101</v>
      </c>
      <c r="M7" s="38" t="s">
        <v>102</v>
      </c>
      <c r="N7" s="39" t="s">
        <v>103</v>
      </c>
      <c r="O7" s="39" t="s">
        <v>104</v>
      </c>
      <c r="P7" s="39">
        <v>4.26</v>
      </c>
      <c r="Q7" s="39">
        <v>1529</v>
      </c>
      <c r="R7" s="39">
        <v>20893</v>
      </c>
      <c r="S7" s="39">
        <v>200.98</v>
      </c>
      <c r="T7" s="39">
        <v>103.96</v>
      </c>
      <c r="U7" s="39">
        <v>888</v>
      </c>
      <c r="V7" s="39">
        <v>17.54</v>
      </c>
      <c r="W7" s="39">
        <v>50.63</v>
      </c>
      <c r="X7" s="39">
        <v>106.04</v>
      </c>
      <c r="Y7" s="39">
        <v>100.24</v>
      </c>
      <c r="Z7" s="39">
        <v>98.28</v>
      </c>
      <c r="AA7" s="39">
        <v>111.02</v>
      </c>
      <c r="AB7" s="39">
        <v>103.27</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203.05</v>
      </c>
      <c r="BF7" s="39">
        <v>854.52</v>
      </c>
      <c r="BG7" s="39">
        <v>1252.6400000000001</v>
      </c>
      <c r="BH7" s="39">
        <v>1407.72</v>
      </c>
      <c r="BI7" s="39">
        <v>2245.1799999999998</v>
      </c>
      <c r="BJ7" s="39">
        <v>1595.62</v>
      </c>
      <c r="BK7" s="39">
        <v>1302.33</v>
      </c>
      <c r="BL7" s="39">
        <v>1274.21</v>
      </c>
      <c r="BM7" s="39">
        <v>1183.92</v>
      </c>
      <c r="BN7" s="39">
        <v>1128.72</v>
      </c>
      <c r="BO7" s="39">
        <v>949.15</v>
      </c>
      <c r="BP7" s="39">
        <v>36.81</v>
      </c>
      <c r="BQ7" s="39">
        <v>37.42</v>
      </c>
      <c r="BR7" s="39">
        <v>32.26</v>
      </c>
      <c r="BS7" s="39">
        <v>34.979999999999997</v>
      </c>
      <c r="BT7" s="39">
        <v>31.42</v>
      </c>
      <c r="BU7" s="39">
        <v>37.92</v>
      </c>
      <c r="BV7" s="39">
        <v>40.89</v>
      </c>
      <c r="BW7" s="39">
        <v>41.25</v>
      </c>
      <c r="BX7" s="39">
        <v>42.5</v>
      </c>
      <c r="BY7" s="39">
        <v>41.84</v>
      </c>
      <c r="BZ7" s="39">
        <v>55.87</v>
      </c>
      <c r="CA7" s="39">
        <v>222.68</v>
      </c>
      <c r="CB7" s="39">
        <v>224.29</v>
      </c>
      <c r="CC7" s="39">
        <v>264.85000000000002</v>
      </c>
      <c r="CD7" s="39">
        <v>265.38</v>
      </c>
      <c r="CE7" s="39">
        <v>291.77</v>
      </c>
      <c r="CF7" s="39">
        <v>423.18</v>
      </c>
      <c r="CG7" s="39">
        <v>383.2</v>
      </c>
      <c r="CH7" s="39">
        <v>383.25</v>
      </c>
      <c r="CI7" s="39">
        <v>377.72</v>
      </c>
      <c r="CJ7" s="39">
        <v>390.47</v>
      </c>
      <c r="CK7" s="39">
        <v>288.19</v>
      </c>
      <c r="CL7" s="39">
        <v>53.16</v>
      </c>
      <c r="CM7" s="39">
        <v>52.7</v>
      </c>
      <c r="CN7" s="39">
        <v>49.82</v>
      </c>
      <c r="CO7" s="39">
        <v>45.86</v>
      </c>
      <c r="CP7" s="39">
        <v>43.74</v>
      </c>
      <c r="CQ7" s="39">
        <v>46.9</v>
      </c>
      <c r="CR7" s="39">
        <v>47.95</v>
      </c>
      <c r="CS7" s="39">
        <v>48.26</v>
      </c>
      <c r="CT7" s="39">
        <v>48.01</v>
      </c>
      <c r="CU7" s="39">
        <v>49.08</v>
      </c>
      <c r="CV7" s="39">
        <v>56.31</v>
      </c>
      <c r="CW7" s="39">
        <v>97.12</v>
      </c>
      <c r="CX7" s="39">
        <v>94.83</v>
      </c>
      <c r="CY7" s="39">
        <v>94.17</v>
      </c>
      <c r="CZ7" s="39">
        <v>94.81</v>
      </c>
      <c r="DA7" s="39">
        <v>94.98</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2.72</v>
      </c>
      <c r="EE7" s="39">
        <v>1.82</v>
      </c>
      <c r="EF7" s="39">
        <v>2.04</v>
      </c>
      <c r="EG7" s="39">
        <v>1.1100000000000001</v>
      </c>
      <c r="EH7" s="39">
        <v>2.96</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113</v>
      </c>
      <c r="E13" t="s">
        <v>114</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2022-01-31T06:00:40Z</cp:lastPrinted>
  <dcterms:created xsi:type="dcterms:W3CDTF">2021-12-03T07:04:15Z</dcterms:created>
  <dcterms:modified xsi:type="dcterms:W3CDTF">2022-01-31T06:01:17Z</dcterms:modified>
  <cp:category/>
</cp:coreProperties>
</file>