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s\総務課\財政係\各種調査・検査\令和03年度調査関係\01財政一般\2022.01.06（【R4.2.4〆切】公営企業に係る経営比較分析表の分析等について（依頼））\04_回答\"/>
    </mc:Choice>
  </mc:AlternateContent>
  <xr:revisionPtr revIDLastSave="0" documentId="13_ncr:1_{55D7E205-7D67-4F9B-A43D-56F59EBA4EB8}" xr6:coauthVersionLast="36" xr6:coauthVersionMax="36" xr10:uidLastSave="{00000000-0000-0000-0000-000000000000}"/>
  <workbookProtection workbookAlgorithmName="SHA-512" workbookHashValue="bBnEsXPa9Yaf5FaRFzzI8BVDjs2cTbWDmwv4J7RpdIee8cD+dFUJIBHK94jQbxu9oT4oastyiPRCdUexDykzcg==" workbookSaltValue="A2wUwB+94hcTFUbPeoNV5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BB10" i="4"/>
  <c r="AT10" i="4"/>
  <c r="AL10" i="4"/>
  <c r="W10" i="4"/>
  <c r="P10" i="4"/>
  <c r="I10" i="4"/>
  <c r="B10" i="4"/>
  <c r="BB8" i="4"/>
  <c r="AT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<sst xmlns="http://schemas.openxmlformats.org/spreadsheetml/2006/main" count="228" uniqueCount="113">
  <si>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</si>
  <si>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</si>
  <si>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</si>
  <si>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</si>
  <si>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</si>
  <si>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</si>
  <si>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</si>
  <si>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</si>
  <si>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</si>
  <si>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</si>
  <si>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</si>
  <si>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</si>
  <si>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</si>
  <si>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</si>
  <si>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</si>
  <si>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</si>
  <si>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</si>
  <si>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</si>
  <si>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</si>
  <si>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</si>
  <si>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</si>
  <si>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</si>
  <si>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</si>
  <si>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</si>
  <si>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</si>
  <si>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</si>
  <si>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</si>
  <si>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</si>
  <si>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</si>
  <si>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</si>
  <si>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</si>
  <si>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</si>
  <si>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</si>
  <si>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</si>
  <si>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</si>
  <si>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</si>
  <si>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</si>
  <si>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</si>
  <si>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</si>
  <si>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</si>
  <si>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</si>
  <si>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</si>
  <si>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</si>
  <si>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</si>
  <si>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</si>
  <si>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</si>
  <si>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</si>
  <si>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</si>
  <si>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</si>
  <si>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</si>
  <si>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</si>
  <si>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</si>
  <si>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</si>
  <si>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</si>
  <si>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</si>
  <si>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</si>
  <si>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</si>
  <si>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</si>
  <si>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</si>
  <si>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</si>
  <si>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</si>
  <si>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</si>
  <si>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</si>
  <si>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</si>
  <si>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</si>
  <si>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</si>
  <si>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</si>
  <si>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</si>
  <si>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</si>
  <si>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</si>
  <si>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</si>
  <si>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</si>
  <si>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</si>
  <si>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</si>
  <si>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</si>
  <si>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</si>
  <si>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</si>
  <si>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</si>
  <si>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</si>
  <si>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</si>
  <si>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</si>
  <si>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</si>
  <si>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</si>
  <si>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</si>
  <si>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</si>
  <si>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</si>
  <si>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</si>
  <si>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</si>
  <si>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</si>
  <si>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</si>
  <si>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</si>
  <si>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</si>
  <si>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</si>
  <si>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</si>
  <si>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</si>
  <si>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</si>
  <si>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</si>
  <si>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</si>
  <si>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</si>
  <si>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</si>
  <si>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</si>
  <si>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</si>
  <si>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</si>
  <si>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</si>
  <si>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</si>
  <si>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</si>
  <si>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</si>
  <si>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</si>
  <si>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</si>
  <si>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</si>
  <si>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①有形固定資産減価償却率については、類似団体と比較しても高い水準で推移しており、引き続き順次更新投資が必要である。
　類似団体の平均値と比較しても、②管路経年化率が高く、③管路更新率が低くなっている。管路の老朽化に対して、更新が追いついていない現状を改善するために更新投資を増やす必要がある。</t>
    <phoneticPr fontId="4"/>
  </si>
  <si>
    <t>　令和２年度は新型コロナウイルス感染症の影響により緊急経済対策を行ったことで、赤字となってしまったが、給水人口減少等による給水収益の減少など今後厳しい経営環境を見据えて、令和元年度に料金改定を実施したこともあり、現時点では経営の健全性は概ね確保できている。
　老朽化の状況から、大規模な施設、管路について、これまで以上に更新投資が必要である。
　今後も経営の安定、健全性を保ち、長期的な財源を確保しつつ経営基盤強化に努めたい。</t>
    <rPh sb="1" eb="3">
      <t>レイワ</t>
    </rPh>
    <rPh sb="4" eb="6">
      <t>ネンド</t>
    </rPh>
    <rPh sb="7" eb="9">
      <t>シンガタ</t>
    </rPh>
    <rPh sb="16" eb="19">
      <t>カンセンショウ</t>
    </rPh>
    <rPh sb="20" eb="22">
      <t>エイキョウ</t>
    </rPh>
    <rPh sb="25" eb="27">
      <t>キンキュウ</t>
    </rPh>
    <rPh sb="27" eb="29">
      <t>ケイザイ</t>
    </rPh>
    <rPh sb="29" eb="31">
      <t>タイサク</t>
    </rPh>
    <rPh sb="32" eb="33">
      <t>オコナ</t>
    </rPh>
    <rPh sb="39" eb="41">
      <t>アカジ</t>
    </rPh>
    <rPh sb="80" eb="82">
      <t>ミス</t>
    </rPh>
    <rPh sb="85" eb="87">
      <t>レイワ</t>
    </rPh>
    <rPh sb="87" eb="89">
      <t>ガンネン</t>
    </rPh>
    <rPh sb="89" eb="90">
      <t>ド</t>
    </rPh>
    <phoneticPr fontId="4"/>
  </si>
  <si>
    <t>①経常収支比率
　単年度収支が赤字となっているが、これは新型コロナウイルス感染症の影響により給水量が減少したことと、緊急経済対策（特例措置）として6か月間旧料金に戻したことに伴い、給水収益も減少したためであり、改定後料金であれば黒字であった。
③流動比率
　新型コロナウイルスの影響により減少したが、100%を超え、類似団体の平均値を上回っていることから短期的な債務に対する支払い能力は確保できている。
④企業債残高対給水収益比率
　類似団体平均値より低い水準で推移している。老朽化等による施設、管路の更新が控えており今後は上昇していくと予想される。
⑤料金回収率
　緊急経済対策により旧料金に６か月間戻したことにより、下がったものである。
⑥給水原価
　類似団体平均値と比較して低い水準を維持している。
⑦施設利用率
　類似団体平均値と比較して低水準で推移しているため施設更新時には見直しが必要と思われる。
⑧有収率
　前年度より減少し、類似団体の平均値を下回っている。引き続き漏水調査の実施、老朽管の更新等により有収率の向上に努めなければならない。</t>
    <rPh sb="1" eb="3">
      <t>ケイジョウ</t>
    </rPh>
    <rPh sb="3" eb="5">
      <t>シュウシ</t>
    </rPh>
    <rPh sb="5" eb="7">
      <t>ヒリツ</t>
    </rPh>
    <rPh sb="28" eb="30">
      <t>シンガタ</t>
    </rPh>
    <rPh sb="37" eb="40">
      <t>カンセンショウ</t>
    </rPh>
    <rPh sb="41" eb="43">
      <t>エイキョウ</t>
    </rPh>
    <rPh sb="46" eb="48">
      <t>キュウスイ</t>
    </rPh>
    <rPh sb="48" eb="49">
      <t>リョウ</t>
    </rPh>
    <rPh sb="50" eb="52">
      <t>ゲンショウ</t>
    </rPh>
    <rPh sb="58" eb="60">
      <t>キンキュウ</t>
    </rPh>
    <rPh sb="60" eb="62">
      <t>ケイザイ</t>
    </rPh>
    <rPh sb="62" eb="64">
      <t>タイサク</t>
    </rPh>
    <rPh sb="65" eb="67">
      <t>トクレイ</t>
    </rPh>
    <rPh sb="67" eb="69">
      <t>ソチ</t>
    </rPh>
    <rPh sb="75" eb="77">
      <t>ゲツカン</t>
    </rPh>
    <rPh sb="77" eb="78">
      <t>キュウ</t>
    </rPh>
    <rPh sb="78" eb="80">
      <t>リョウキン</t>
    </rPh>
    <rPh sb="81" eb="82">
      <t>モド</t>
    </rPh>
    <rPh sb="87" eb="88">
      <t>トモナ</t>
    </rPh>
    <rPh sb="90" eb="92">
      <t>キュウスイ</t>
    </rPh>
    <rPh sb="92" eb="94">
      <t>シュウエキ</t>
    </rPh>
    <rPh sb="95" eb="97">
      <t>ゲンショウ</t>
    </rPh>
    <rPh sb="105" eb="107">
      <t>カイテイ</t>
    </rPh>
    <rPh sb="107" eb="108">
      <t>ゴ</t>
    </rPh>
    <rPh sb="108" eb="110">
      <t>リョウキン</t>
    </rPh>
    <rPh sb="114" eb="116">
      <t>クロジ</t>
    </rPh>
    <rPh sb="129" eb="131">
      <t>シンガタ</t>
    </rPh>
    <rPh sb="139" eb="141">
      <t>エイキョウ</t>
    </rPh>
    <rPh sb="144" eb="146">
      <t>ゲンショウ</t>
    </rPh>
    <rPh sb="284" eb="286">
      <t>キンキュウ</t>
    </rPh>
    <rPh sb="286" eb="288">
      <t>ケイザイ</t>
    </rPh>
    <rPh sb="288" eb="290">
      <t>タイサク</t>
    </rPh>
    <rPh sb="293" eb="296">
      <t>キュウリョウキン</t>
    </rPh>
    <rPh sb="299" eb="301">
      <t>ゲツカン</t>
    </rPh>
    <rPh sb="301" eb="302">
      <t>モド</t>
    </rPh>
    <rPh sb="310" eb="311">
      <t>サ</t>
    </rPh>
    <rPh sb="416" eb="418">
      <t>ゲンショウ</t>
    </rPh>
    <rPh sb="429" eb="430">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</si>
</sst>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0.28000000000000003</c:v>
                </c:pt>
                <c:pt idx="1">
                  <c:v>0.62</c:v>
                </c:pt>
                <c:pt idx="2">
                  <c:v>0.28999999999999998</c:v>
                </c:pt>
                <c:pt idx="3">
                  <c:v>0.38</c:v>
                </c:pt>
                <c:pt idx="4">
                  <c:v>0.45</c:v>
                </c:pt>
              </c:numCache>
            </c:numRef>
          </c:val>
          <c:extLst>
            <c:ext xmlns:c16="http://schemas.microsoft.com/office/drawing/2014/chart" uri="{C3380CC4-5D6E-409C-BE32-E72D297353CC}">
              <c16:uniqueId val="{00000000-8C49-40DC-9B6D-D4AC09048A3F}"/>
            </c:ext>
          </c:extLst>
        </c:ser>
        <c:dLbls>
          <c:showLegendKey val="0"/>
          <c:showVal val="0"/>
          <c:showCatName val="0"/>
          <c:showSerName val="0"/>
          <c:showPercent val="0"/>
          <c:showBubbleSize val="0"/>
        </c:dLbls>
        <c:gapWidth val="150"/>
        <c:axId val="1819394896"/>
        <c:axId val="181939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C49-40DC-9B6D-D4AC09048A3F}"/>
            </c:ext>
          </c:extLst>
        </c:ser>
        <c:dLbls>
          <c:showLegendKey val="0"/>
          <c:showVal val="0"/>
          <c:showCatName val="0"/>
          <c:showSerName val="0"/>
          <c:showPercent val="0"/>
          <c:showBubbleSize val="0"/>
        </c:dLbls>
        <c:marker val="1"/>
        <c:smooth val="0"/>
        <c:axId val="1819394896"/>
        <c:axId val="1819398704"/>
      </c:lineChart>
      <c:dateAx>
        <c:axId val="1819394896"/>
        <c:scaling>
          <c:orientation val="minMax"/>
        </c:scaling>
        <c:delete val="1"/>
        <c:axPos val="b"/>
        <c:numFmt formatCode="&quot;H&quot;yy" sourceLinked="1"/>
        <c:majorTickMark val="none"/>
        <c:minorTickMark val="none"/>
        <c:tickLblPos val="none"/>
        <c:crossAx val="1819398704"/>
        <c:crosses val="autoZero"/>
        <c:auto val="1"/>
        <c:lblOffset val="100"/>
        <c:baseTimeUnit val="years"/>
      </c:dateAx>
      <c:valAx>
        <c:axId val="18193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3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47.57</c:v>
                </c:pt>
                <c:pt idx="1">
                  <c:v>47.83</c:v>
                </c:pt>
                <c:pt idx="2">
                  <c:v>48.83</c:v>
                </c:pt>
                <c:pt idx="3">
                  <c:v>47.42</c:v>
                </c:pt>
                <c:pt idx="4">
                  <c:v>45.93</c:v>
                </c:pt>
              </c:numCache>
            </c:numRef>
          </c:val>
          <c:extLst>
            <c:ext xmlns:c16="http://schemas.microsoft.com/office/drawing/2014/chart" uri="{C3380CC4-5D6E-409C-BE32-E72D297353CC}">
              <c16:uniqueId val="{00000000-F1F0-43DD-A9A7-139565117899}"/>
            </c:ext>
          </c:extLst>
        </c:ser>
        <c:dLbls>
          <c:showLegendKey val="0"/>
          <c:showVal val="0"/>
          <c:showCatName val="0"/>
          <c:showSerName val="0"/>
          <c:showPercent val="0"/>
          <c:showBubbleSize val="0"/>
        </c:dLbls>
        <c:gapWidth val="150"/>
        <c:axId val="1890177984"/>
        <c:axId val="18901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1F0-43DD-A9A7-139565117899}"/>
            </c:ext>
          </c:extLst>
        </c:ser>
        <c:dLbls>
          <c:showLegendKey val="0"/>
          <c:showVal val="0"/>
          <c:showCatName val="0"/>
          <c:showSerName val="0"/>
          <c:showPercent val="0"/>
          <c:showBubbleSize val="0"/>
        </c:dLbls>
        <c:marker val="1"/>
        <c:smooth val="0"/>
        <c:axId val="1890177984"/>
        <c:axId val="1890177440"/>
      </c:lineChart>
      <c:dateAx>
        <c:axId val="1890177984"/>
        <c:scaling>
          <c:orientation val="minMax"/>
        </c:scaling>
        <c:delete val="1"/>
        <c:axPos val="b"/>
        <c:numFmt formatCode="&quot;H&quot;yy" sourceLinked="1"/>
        <c:majorTickMark val="none"/>
        <c:minorTickMark val="none"/>
        <c:tickLblPos val="none"/>
        <c:crossAx val="1890177440"/>
        <c:crosses val="autoZero"/>
        <c:auto val="1"/>
        <c:lblOffset val="100"/>
        <c:baseTimeUnit val="years"/>
      </c:dateAx>
      <c:valAx>
        <c:axId val="18901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1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81.28</c:v>
                </c:pt>
                <c:pt idx="1">
                  <c:v>81.89</c:v>
                </c:pt>
                <c:pt idx="2">
                  <c:v>81.48</c:v>
                </c:pt>
                <c:pt idx="3">
                  <c:v>82.47</c:v>
                </c:pt>
                <c:pt idx="4">
                  <c:v>77.81</c:v>
                </c:pt>
              </c:numCache>
            </c:numRef>
          </c:val>
          <c:extLst>
            <c:ext xmlns:c16="http://schemas.microsoft.com/office/drawing/2014/chart" uri="{C3380CC4-5D6E-409C-BE32-E72D297353CC}">
              <c16:uniqueId val="{00000000-52A0-4E58-A097-F56CFA99FF0C}"/>
            </c:ext>
          </c:extLst>
        </c:ser>
        <c:dLbls>
          <c:showLegendKey val="0"/>
          <c:showVal val="0"/>
          <c:showCatName val="0"/>
          <c:showSerName val="0"/>
          <c:showPercent val="0"/>
          <c:showBubbleSize val="0"/>
        </c:dLbls>
        <c:gapWidth val="150"/>
        <c:axId val="1890188864"/>
        <c:axId val="18901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52A0-4E58-A097-F56CFA99FF0C}"/>
            </c:ext>
          </c:extLst>
        </c:ser>
        <c:dLbls>
          <c:showLegendKey val="0"/>
          <c:showVal val="0"/>
          <c:showCatName val="0"/>
          <c:showSerName val="0"/>
          <c:showPercent val="0"/>
          <c:showBubbleSize val="0"/>
        </c:dLbls>
        <c:marker val="1"/>
        <c:smooth val="0"/>
        <c:axId val="1890188864"/>
        <c:axId val="1890178528"/>
      </c:lineChart>
      <c:dateAx>
        <c:axId val="1890188864"/>
        <c:scaling>
          <c:orientation val="minMax"/>
        </c:scaling>
        <c:delete val="1"/>
        <c:axPos val="b"/>
        <c:numFmt formatCode="&quot;H&quot;yy" sourceLinked="1"/>
        <c:majorTickMark val="none"/>
        <c:minorTickMark val="none"/>
        <c:tickLblPos val="none"/>
        <c:crossAx val="1890178528"/>
        <c:crosses val="autoZero"/>
        <c:auto val="1"/>
        <c:lblOffset val="100"/>
        <c:baseTimeUnit val="years"/>
      </c:dateAx>
      <c:valAx>
        <c:axId val="18901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1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111.44</c:v>
                </c:pt>
                <c:pt idx="1">
                  <c:v>110.15</c:v>
                </c:pt>
                <c:pt idx="2">
                  <c:v>111.46</c:v>
                </c:pt>
                <c:pt idx="3">
                  <c:v>115.31</c:v>
                </c:pt>
                <c:pt idx="4">
                  <c:v>96.66</c:v>
                </c:pt>
              </c:numCache>
            </c:numRef>
          </c:val>
          <c:extLst>
            <c:ext xmlns:c16="http://schemas.microsoft.com/office/drawing/2014/chart" uri="{C3380CC4-5D6E-409C-BE32-E72D297353CC}">
              <c16:uniqueId val="{00000000-44C8-49E7-A5FE-5911188F11AF}"/>
            </c:ext>
          </c:extLst>
        </c:ser>
        <c:dLbls>
          <c:showLegendKey val="0"/>
          <c:showVal val="0"/>
          <c:showCatName val="0"/>
          <c:showSerName val="0"/>
          <c:showPercent val="0"/>
          <c:showBubbleSize val="0"/>
        </c:dLbls>
        <c:gapWidth val="150"/>
        <c:axId val="1819399248"/>
        <c:axId val="181939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44C8-49E7-A5FE-5911188F11AF}"/>
            </c:ext>
          </c:extLst>
        </c:ser>
        <c:dLbls>
          <c:showLegendKey val="0"/>
          <c:showVal val="0"/>
          <c:showCatName val="0"/>
          <c:showSerName val="0"/>
          <c:showPercent val="0"/>
          <c:showBubbleSize val="0"/>
        </c:dLbls>
        <c:marker val="1"/>
        <c:smooth val="0"/>
        <c:axId val="1819399248"/>
        <c:axId val="1819390000"/>
      </c:lineChart>
      <c:dateAx>
        <c:axId val="1819399248"/>
        <c:scaling>
          <c:orientation val="minMax"/>
        </c:scaling>
        <c:delete val="1"/>
        <c:axPos val="b"/>
        <c:numFmt formatCode="&quot;H&quot;yy" sourceLinked="1"/>
        <c:majorTickMark val="none"/>
        <c:minorTickMark val="none"/>
        <c:tickLblPos val="none"/>
        <c:crossAx val="1819390000"/>
        <c:crosses val="autoZero"/>
        <c:auto val="1"/>
        <c:lblOffset val="100"/>
        <c:baseTimeUnit val="years"/>
      </c:dateAx>
      <c:valAx>
        <c:axId val="181939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39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54.69</c:v>
                </c:pt>
                <c:pt idx="1">
                  <c:v>56.39</c:v>
                </c:pt>
                <c:pt idx="2">
                  <c:v>53.59</c:v>
                </c:pt>
                <c:pt idx="3">
                  <c:v>55.64</c:v>
                </c:pt>
                <c:pt idx="4">
                  <c:v>56.55</c:v>
                </c:pt>
              </c:numCache>
            </c:numRef>
          </c:val>
          <c:extLst>
            <c:ext xmlns:c16="http://schemas.microsoft.com/office/drawing/2014/chart" uri="{C3380CC4-5D6E-409C-BE32-E72D297353CC}">
              <c16:uniqueId val="{00000000-FDD5-4F4D-995A-EA6BCB025E67}"/>
            </c:ext>
          </c:extLst>
        </c:ser>
        <c:dLbls>
          <c:showLegendKey val="0"/>
          <c:showVal val="0"/>
          <c:showCatName val="0"/>
          <c:showSerName val="0"/>
          <c:showPercent val="0"/>
          <c:showBubbleSize val="0"/>
        </c:dLbls>
        <c:gapWidth val="150"/>
        <c:axId val="1819390544"/>
        <c:axId val="181938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FDD5-4F4D-995A-EA6BCB025E67}"/>
            </c:ext>
          </c:extLst>
        </c:ser>
        <c:dLbls>
          <c:showLegendKey val="0"/>
          <c:showVal val="0"/>
          <c:showCatName val="0"/>
          <c:showSerName val="0"/>
          <c:showPercent val="0"/>
          <c:showBubbleSize val="0"/>
        </c:dLbls>
        <c:marker val="1"/>
        <c:smooth val="0"/>
        <c:axId val="1819390544"/>
        <c:axId val="1819388368"/>
      </c:lineChart>
      <c:dateAx>
        <c:axId val="1819390544"/>
        <c:scaling>
          <c:orientation val="minMax"/>
        </c:scaling>
        <c:delete val="1"/>
        <c:axPos val="b"/>
        <c:numFmt formatCode="&quot;H&quot;yy" sourceLinked="1"/>
        <c:majorTickMark val="none"/>
        <c:minorTickMark val="none"/>
        <c:tickLblPos val="none"/>
        <c:crossAx val="1819388368"/>
        <c:crosses val="autoZero"/>
        <c:auto val="1"/>
        <c:lblOffset val="100"/>
        <c:baseTimeUnit val="years"/>
      </c:dateAx>
      <c:valAx>
        <c:axId val="181938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3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30.94</c:v>
                </c:pt>
                <c:pt idx="1">
                  <c:v>31.66</c:v>
                </c:pt>
                <c:pt idx="2">
                  <c:v>35.909999999999997</c:v>
                </c:pt>
                <c:pt idx="3">
                  <c:v>37.619999999999997</c:v>
                </c:pt>
                <c:pt idx="4">
                  <c:v>38.83</c:v>
                </c:pt>
              </c:numCache>
            </c:numRef>
          </c:val>
          <c:extLst>
            <c:ext xmlns:c16="http://schemas.microsoft.com/office/drawing/2014/chart" uri="{C3380CC4-5D6E-409C-BE32-E72D297353CC}">
              <c16:uniqueId val="{00000000-E039-4E7A-99E7-172867787099}"/>
            </c:ext>
          </c:extLst>
        </c:ser>
        <c:dLbls>
          <c:showLegendKey val="0"/>
          <c:showVal val="0"/>
          <c:showCatName val="0"/>
          <c:showSerName val="0"/>
          <c:showPercent val="0"/>
          <c:showBubbleSize val="0"/>
        </c:dLbls>
        <c:gapWidth val="150"/>
        <c:axId val="1819395984"/>
        <c:axId val="181938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039-4E7A-99E7-172867787099}"/>
            </c:ext>
          </c:extLst>
        </c:ser>
        <c:dLbls>
          <c:showLegendKey val="0"/>
          <c:showVal val="0"/>
          <c:showCatName val="0"/>
          <c:showSerName val="0"/>
          <c:showPercent val="0"/>
          <c:showBubbleSize val="0"/>
        </c:dLbls>
        <c:marker val="1"/>
        <c:smooth val="0"/>
        <c:axId val="1819395984"/>
        <c:axId val="1819384560"/>
      </c:lineChart>
      <c:dateAx>
        <c:axId val="1819395984"/>
        <c:scaling>
          <c:orientation val="minMax"/>
        </c:scaling>
        <c:delete val="1"/>
        <c:axPos val="b"/>
        <c:numFmt formatCode="&quot;H&quot;yy" sourceLinked="1"/>
        <c:majorTickMark val="none"/>
        <c:minorTickMark val="none"/>
        <c:tickLblPos val="none"/>
        <c:crossAx val="1819384560"/>
        <c:crosses val="autoZero"/>
        <c:auto val="1"/>
        <c:lblOffset val="100"/>
        <c:baseTimeUnit val="years"/>
      </c:dateAx>
      <c:valAx>
        <c:axId val="18193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39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63-4B1D-80B8-E4A301EDEF12}"/>
            </c:ext>
          </c:extLst>
        </c:ser>
        <c:dLbls>
          <c:showLegendKey val="0"/>
          <c:showVal val="0"/>
          <c:showCatName val="0"/>
          <c:showSerName val="0"/>
          <c:showPercent val="0"/>
          <c:showBubbleSize val="0"/>
        </c:dLbls>
        <c:gapWidth val="150"/>
        <c:axId val="1819385104"/>
        <c:axId val="181938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B63-4B1D-80B8-E4A301EDEF12}"/>
            </c:ext>
          </c:extLst>
        </c:ser>
        <c:dLbls>
          <c:showLegendKey val="0"/>
          <c:showVal val="0"/>
          <c:showCatName val="0"/>
          <c:showSerName val="0"/>
          <c:showPercent val="0"/>
          <c:showBubbleSize val="0"/>
        </c:dLbls>
        <c:marker val="1"/>
        <c:smooth val="0"/>
        <c:axId val="1819385104"/>
        <c:axId val="1819386192"/>
      </c:lineChart>
      <c:dateAx>
        <c:axId val="1819385104"/>
        <c:scaling>
          <c:orientation val="minMax"/>
        </c:scaling>
        <c:delete val="1"/>
        <c:axPos val="b"/>
        <c:numFmt formatCode="&quot;H&quot;yy" sourceLinked="1"/>
        <c:majorTickMark val="none"/>
        <c:minorTickMark val="none"/>
        <c:tickLblPos val="none"/>
        <c:crossAx val="1819386192"/>
        <c:crosses val="autoZero"/>
        <c:auto val="1"/>
        <c:lblOffset val="100"/>
        <c:baseTimeUnit val="years"/>
      </c:dateAx>
      <c:valAx>
        <c:axId val="181938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38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968.99</c:v>
                </c:pt>
                <c:pt idx="1">
                  <c:v>960.29</c:v>
                </c:pt>
                <c:pt idx="2">
                  <c:v>852.23</c:v>
                </c:pt>
                <c:pt idx="3">
                  <c:v>1628.24</c:v>
                </c:pt>
                <c:pt idx="4">
                  <c:v>795.65</c:v>
                </c:pt>
              </c:numCache>
            </c:numRef>
          </c:val>
          <c:extLst>
            <c:ext xmlns:c16="http://schemas.microsoft.com/office/drawing/2014/chart" uri="{C3380CC4-5D6E-409C-BE32-E72D297353CC}">
              <c16:uniqueId val="{00000000-09C3-4E7B-9159-88565CBC608A}"/>
            </c:ext>
          </c:extLst>
        </c:ser>
        <c:dLbls>
          <c:showLegendKey val="0"/>
          <c:showVal val="0"/>
          <c:showCatName val="0"/>
          <c:showSerName val="0"/>
          <c:showPercent val="0"/>
          <c:showBubbleSize val="0"/>
        </c:dLbls>
        <c:gapWidth val="150"/>
        <c:axId val="1819392720"/>
        <c:axId val="181938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09C3-4E7B-9159-88565CBC608A}"/>
            </c:ext>
          </c:extLst>
        </c:ser>
        <c:dLbls>
          <c:showLegendKey val="0"/>
          <c:showVal val="0"/>
          <c:showCatName val="0"/>
          <c:showSerName val="0"/>
          <c:showPercent val="0"/>
          <c:showBubbleSize val="0"/>
        </c:dLbls>
        <c:marker val="1"/>
        <c:smooth val="0"/>
        <c:axId val="1819392720"/>
        <c:axId val="1819386736"/>
      </c:lineChart>
      <c:dateAx>
        <c:axId val="1819392720"/>
        <c:scaling>
          <c:orientation val="minMax"/>
        </c:scaling>
        <c:delete val="1"/>
        <c:axPos val="b"/>
        <c:numFmt formatCode="&quot;H&quot;yy" sourceLinked="1"/>
        <c:majorTickMark val="none"/>
        <c:minorTickMark val="none"/>
        <c:tickLblPos val="none"/>
        <c:crossAx val="1819386736"/>
        <c:crosses val="autoZero"/>
        <c:auto val="1"/>
        <c:lblOffset val="100"/>
        <c:baseTimeUnit val="years"/>
      </c:dateAx>
      <c:valAx>
        <c:axId val="181938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39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218.97</c:v>
                </c:pt>
                <c:pt idx="1">
                  <c:v>244.73</c:v>
                </c:pt>
                <c:pt idx="2">
                  <c:v>298.95999999999998</c:v>
                </c:pt>
                <c:pt idx="3">
                  <c:v>258.24</c:v>
                </c:pt>
                <c:pt idx="4">
                  <c:v>298.07</c:v>
                </c:pt>
              </c:numCache>
            </c:numRef>
          </c:val>
          <c:extLst>
            <c:ext xmlns:c16="http://schemas.microsoft.com/office/drawing/2014/chart" uri="{C3380CC4-5D6E-409C-BE32-E72D297353CC}">
              <c16:uniqueId val="{00000000-49EC-40EF-88CC-F551EAAD1EF4}"/>
            </c:ext>
          </c:extLst>
        </c:ser>
        <c:dLbls>
          <c:showLegendKey val="0"/>
          <c:showVal val="0"/>
          <c:showCatName val="0"/>
          <c:showSerName val="0"/>
          <c:showPercent val="0"/>
          <c:showBubbleSize val="0"/>
        </c:dLbls>
        <c:gapWidth val="150"/>
        <c:axId val="1819391632"/>
        <c:axId val="181938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49EC-40EF-88CC-F551EAAD1EF4}"/>
            </c:ext>
          </c:extLst>
        </c:ser>
        <c:dLbls>
          <c:showLegendKey val="0"/>
          <c:showVal val="0"/>
          <c:showCatName val="0"/>
          <c:showSerName val="0"/>
          <c:showPercent val="0"/>
          <c:showBubbleSize val="0"/>
        </c:dLbls>
        <c:marker val="1"/>
        <c:smooth val="0"/>
        <c:axId val="1819391632"/>
        <c:axId val="1819387824"/>
      </c:lineChart>
      <c:dateAx>
        <c:axId val="1819391632"/>
        <c:scaling>
          <c:orientation val="minMax"/>
        </c:scaling>
        <c:delete val="1"/>
        <c:axPos val="b"/>
        <c:numFmt formatCode="&quot;H&quot;yy" sourceLinked="1"/>
        <c:majorTickMark val="none"/>
        <c:minorTickMark val="none"/>
        <c:tickLblPos val="none"/>
        <c:crossAx val="1819387824"/>
        <c:crosses val="autoZero"/>
        <c:auto val="1"/>
        <c:lblOffset val="100"/>
        <c:baseTimeUnit val="years"/>
      </c:dateAx>
      <c:valAx>
        <c:axId val="181938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39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102.83</c:v>
                </c:pt>
                <c:pt idx="1">
                  <c:v>103.32</c:v>
                </c:pt>
                <c:pt idx="2">
                  <c:v>102.83</c:v>
                </c:pt>
                <c:pt idx="3">
                  <c:v>109.72</c:v>
                </c:pt>
                <c:pt idx="4">
                  <c:v>89.08</c:v>
                </c:pt>
              </c:numCache>
            </c:numRef>
          </c:val>
          <c:extLst>
            <c:ext xmlns:c16="http://schemas.microsoft.com/office/drawing/2014/chart" uri="{C3380CC4-5D6E-409C-BE32-E72D297353CC}">
              <c16:uniqueId val="{00000000-04C9-4147-B528-DD7F7C36E9C2}"/>
            </c:ext>
          </c:extLst>
        </c:ser>
        <c:dLbls>
          <c:showLegendKey val="0"/>
          <c:showVal val="0"/>
          <c:showCatName val="0"/>
          <c:showSerName val="0"/>
          <c:showPercent val="0"/>
          <c:showBubbleSize val="0"/>
        </c:dLbls>
        <c:gapWidth val="150"/>
        <c:axId val="1819393264"/>
        <c:axId val="18190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04C9-4147-B528-DD7F7C36E9C2}"/>
            </c:ext>
          </c:extLst>
        </c:ser>
        <c:dLbls>
          <c:showLegendKey val="0"/>
          <c:showVal val="0"/>
          <c:showCatName val="0"/>
          <c:showSerName val="0"/>
          <c:showPercent val="0"/>
          <c:showBubbleSize val="0"/>
        </c:dLbls>
        <c:marker val="1"/>
        <c:smooth val="0"/>
        <c:axId val="1819393264"/>
        <c:axId val="1819014368"/>
      </c:lineChart>
      <c:dateAx>
        <c:axId val="1819393264"/>
        <c:scaling>
          <c:orientation val="minMax"/>
        </c:scaling>
        <c:delete val="1"/>
        <c:axPos val="b"/>
        <c:numFmt formatCode="&quot;H&quot;yy" sourceLinked="1"/>
        <c:majorTickMark val="none"/>
        <c:minorTickMark val="none"/>
        <c:tickLblPos val="none"/>
        <c:crossAx val="1819014368"/>
        <c:crosses val="autoZero"/>
        <c:auto val="1"/>
        <c:lblOffset val="100"/>
        <c:baseTimeUnit val="years"/>
      </c:dateAx>
      <c:valAx>
        <c:axId val="18190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39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52.5</c:v>
                </c:pt>
                <c:pt idx="1">
                  <c:v>52.83</c:v>
                </c:pt>
                <c:pt idx="2">
                  <c:v>53.21</c:v>
                </c:pt>
                <c:pt idx="3">
                  <c:v>56.2</c:v>
                </c:pt>
                <c:pt idx="4">
                  <c:v>70.37</c:v>
                </c:pt>
              </c:numCache>
            </c:numRef>
          </c:val>
          <c:extLst>
            <c:ext xmlns:c16="http://schemas.microsoft.com/office/drawing/2014/chart" uri="{C3380CC4-5D6E-409C-BE32-E72D297353CC}">
              <c16:uniqueId val="{00000000-898E-42AF-969C-27D4EF626283}"/>
            </c:ext>
          </c:extLst>
        </c:ser>
        <c:dLbls>
          <c:showLegendKey val="0"/>
          <c:showVal val="0"/>
          <c:showCatName val="0"/>
          <c:showSerName val="0"/>
          <c:showPercent val="0"/>
          <c:showBubbleSize val="0"/>
        </c:dLbls>
        <c:gapWidth val="150"/>
        <c:axId val="1890180704"/>
        <c:axId val="18901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98E-42AF-969C-27D4EF626283}"/>
            </c:ext>
          </c:extLst>
        </c:ser>
        <c:dLbls>
          <c:showLegendKey val="0"/>
          <c:showVal val="0"/>
          <c:showCatName val="0"/>
          <c:showSerName val="0"/>
          <c:showPercent val="0"/>
          <c:showBubbleSize val="0"/>
        </c:dLbls>
        <c:marker val="1"/>
        <c:smooth val="0"/>
        <c:axId val="1890180704"/>
        <c:axId val="1890181248"/>
      </c:lineChart>
      <c:dateAx>
        <c:axId val="1890180704"/>
        <c:scaling>
          <c:orientation val="minMax"/>
        </c:scaling>
        <c:delete val="1"/>
        <c:axPos val="b"/>
        <c:numFmt formatCode="&quot;H&quot;yy" sourceLinked="1"/>
        <c:majorTickMark val="none"/>
        <c:minorTickMark val="none"/>
        <c:tickLblPos val="none"/>
        <c:crossAx val="1890181248"/>
        <c:crosses val="autoZero"/>
        <c:auto val="1"/>
        <c:lblOffset val="100"/>
        <c:baseTimeUnit val="years"/>
      </c:dateAx>
      <c:valAx>
        <c:axId val="18901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1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白浜町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20893</v>
      </c>
      <c r="AM8" s="61"/>
      <c r="AN8" s="61"/>
      <c r="AO8" s="61"/>
      <c r="AP8" s="61"/>
      <c r="AQ8" s="61"/>
      <c r="AR8" s="61"/>
      <c r="AS8" s="61"/>
      <c r="AT8" s="52">
        <f>データ!$S$6</f>
        <v>200.98</v>
      </c>
      <c r="AU8" s="53"/>
      <c r="AV8" s="53"/>
      <c r="AW8" s="53"/>
      <c r="AX8" s="53"/>
      <c r="AY8" s="53"/>
      <c r="AZ8" s="53"/>
      <c r="BA8" s="53"/>
      <c r="BB8" s="54">
        <f>データ!$T$6</f>
        <v>103.96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73.94</v>
      </c>
      <c r="J10" s="53"/>
      <c r="K10" s="53"/>
      <c r="L10" s="53"/>
      <c r="M10" s="53"/>
      <c r="N10" s="53"/>
      <c r="O10" s="64"/>
      <c r="P10" s="54">
        <f>データ!$P$6</f>
        <v>95.02</v>
      </c>
      <c r="Q10" s="54"/>
      <c r="R10" s="54"/>
      <c r="S10" s="54"/>
      <c r="T10" s="54"/>
      <c r="U10" s="54"/>
      <c r="V10" s="54"/>
      <c r="W10" s="61">
        <f>データ!$Q$6</f>
        <v>1529</v>
      </c>
      <c r="X10" s="61"/>
      <c r="Y10" s="61"/>
      <c r="Z10" s="61"/>
      <c r="AA10" s="61"/>
      <c r="AB10" s="61"/>
      <c r="AC10" s="61"/>
      <c r="AD10" s="2"/>
      <c r="AE10" s="2"/>
      <c r="AF10" s="2"/>
      <c r="AG10" s="2"/>
      <c r="AH10" s="4"/>
      <c r="AI10" s="4"/>
      <c r="AJ10" s="4"/>
      <c r="AK10" s="4"/>
      <c r="AL10" s="61">
        <f>データ!$U$6</f>
        <v>19827</v>
      </c>
      <c r="AM10" s="61"/>
      <c r="AN10" s="61"/>
      <c r="AO10" s="61"/>
      <c r="AP10" s="61"/>
      <c r="AQ10" s="61"/>
      <c r="AR10" s="61"/>
      <c r="AS10" s="61"/>
      <c r="AT10" s="52">
        <f>データ!$V$6</f>
        <v>41.95</v>
      </c>
      <c r="AU10" s="53"/>
      <c r="AV10" s="53"/>
      <c r="AW10" s="53"/>
      <c r="AX10" s="53"/>
      <c r="AY10" s="53"/>
      <c r="AZ10" s="53"/>
      <c r="BA10" s="53"/>
      <c r="BB10" s="54">
        <f>データ!$W$6</f>
        <v>472.63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k1Q4/GBevUI6AIPOcLHA2zg7ck9M3JCB6473h15MspxQJpfywS5cHJHNyiyuo92v5I7p8bWq38cDoRvG7Mzw==" saltValue="rZiwDwT/GNW6n5tbg2lA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304018</v>
      </c>
      <c r="D6" s="34">
        <f t="shared" si="3"/>
        <v>46</v>
      </c>
      <c r="E6" s="34">
        <f t="shared" si="3"/>
        <v>1</v>
      </c>
      <c r="F6" s="34">
        <f t="shared" si="3"/>
        <v>0</v>
      </c>
      <c r="G6" s="34">
        <f t="shared" si="3"/>
        <v>1</v>
      </c>
      <c r="H6" s="34" t="str">
        <f t="shared" si="3"/>
        <v>和歌山県　白浜町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73.94</v>
      </c>
      <c r="P6" s="35">
        <f t="shared" si="3"/>
        <v>95.02</v>
      </c>
      <c r="Q6" s="35">
        <f t="shared" si="3"/>
        <v>1529</v>
      </c>
      <c r="R6" s="35">
        <f t="shared" si="3"/>
        <v>20893</v>
      </c>
      <c r="S6" s="35">
        <f t="shared" si="3"/>
        <v>200.98</v>
      </c>
      <c r="T6" s="35">
        <f t="shared" si="3"/>
        <v>103.96</v>
      </c>
      <c r="U6" s="35">
        <f t="shared" si="3"/>
        <v>19827</v>
      </c>
      <c r="V6" s="35">
        <f t="shared" si="3"/>
        <v>41.95</v>
      </c>
      <c r="W6" s="35">
        <f t="shared" si="3"/>
        <v>472.63</v>
      </c>
      <c r="X6" s="36">
        <f>IF(X7="",NA(),X7)</f>
        <v>111.44</v>
      </c>
      <c r="Y6" s="36">
        <f t="shared" ref="Y6:AG6" si="4">IF(Y7="",NA(),Y7)</f>
        <v>110.15</v>
      </c>
      <c r="Z6" s="36">
        <f t="shared" si="4"/>
        <v>111.46</v>
      </c>
      <c r="AA6" s="36">
        <f t="shared" si="4"/>
        <v>115.31</v>
      </c>
      <c r="AB6" s="36">
        <f t="shared" si="4"/>
        <v>96.66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968.99</v>
      </c>
      <c r="AU6" s="36">
        <f t="shared" ref="AU6:BC6" si="6">IF(AU7="",NA(),AU7)</f>
        <v>960.29</v>
      </c>
      <c r="AV6" s="36">
        <f t="shared" si="6"/>
        <v>852.23</v>
      </c>
      <c r="AW6" s="36">
        <f t="shared" si="6"/>
        <v>1628.24</v>
      </c>
      <c r="AX6" s="36">
        <f t="shared" si="6"/>
        <v>795.65</v>
      </c>
      <c r="AY6" s="36">
        <f t="shared" si="6"/>
        <v>384.34</v>
      </c>
      <c r="AZ6" s="36">
        <f t="shared" si="6"/>
        <v>359.47</v>
      </c>
      <c r="BA6" s="36">
        <f t="shared" si="6"/>
        <v>369.69</v>
      </c>
      <c r="BB6" s="36">
        <f t="shared" si="6"/>
        <v>379.08</v>
      </c>
      <c r="BC6" s="36">
        <f t="shared" si="6"/>
        <v>367.55</v>
      </c>
      <c r="BD6" s="35" t="str">
        <f>IF(BD7="","",IF(BD7="-","【-】","【"&amp;SUBSTITUTE(TEXT(BD7,"#,##0.00"),"-","△")&amp;"】"))</f>
        <v>【260.31】</v>
      </c>
      <c r="BE6" s="36">
        <f>IF(BE7="",NA(),BE7)</f>
        <v>218.97</v>
      </c>
      <c r="BF6" s="36">
        <f t="shared" ref="BF6:BN6" si="7">IF(BF7="",NA(),BF7)</f>
        <v>244.73</v>
      </c>
      <c r="BG6" s="36">
        <f t="shared" si="7"/>
        <v>298.95999999999998</v>
      </c>
      <c r="BH6" s="36">
        <f t="shared" si="7"/>
        <v>258.24</v>
      </c>
      <c r="BI6" s="36">
        <f t="shared" si="7"/>
        <v>298.07</v>
      </c>
      <c r="BJ6" s="36">
        <f t="shared" si="7"/>
        <v>380.58</v>
      </c>
      <c r="BK6" s="36">
        <f t="shared" si="7"/>
        <v>401.79</v>
      </c>
      <c r="BL6" s="36">
        <f t="shared" si="7"/>
        <v>402.99</v>
      </c>
      <c r="BM6" s="36">
        <f t="shared" si="7"/>
        <v>398.98</v>
      </c>
      <c r="BN6" s="36">
        <f t="shared" si="7"/>
        <v>418.68</v>
      </c>
      <c r="BO6" s="35" t="str">
        <f>IF(BO7="","",IF(BO7="-","【-】","【"&amp;SUBSTITUTE(TEXT(BO7,"#,##0.00"),"-","△")&amp;"】"))</f>
        <v>【275.67】</v>
      </c>
      <c r="BP6" s="36">
        <f>IF(BP7="",NA(),BP7)</f>
        <v>102.83</v>
      </c>
      <c r="BQ6" s="36">
        <f t="shared" ref="BQ6:BY6" si="8">IF(BQ7="",NA(),BQ7)</f>
        <v>103.32</v>
      </c>
      <c r="BR6" s="36">
        <f t="shared" si="8"/>
        <v>102.83</v>
      </c>
      <c r="BS6" s="36">
        <f t="shared" si="8"/>
        <v>109.72</v>
      </c>
      <c r="BT6" s="36">
        <f t="shared" si="8"/>
        <v>89.08</v>
      </c>
      <c r="BU6" s="36">
        <f t="shared" si="8"/>
        <v>102.38</v>
      </c>
      <c r="BV6" s="36">
        <f t="shared" si="8"/>
        <v>100.12</v>
      </c>
      <c r="BW6" s="36">
        <f t="shared" si="8"/>
        <v>98.66</v>
      </c>
      <c r="BX6" s="36">
        <f t="shared" si="8"/>
        <v>98.64</v>
      </c>
      <c r="BY6" s="36">
        <f t="shared" si="8"/>
        <v>94.78</v>
      </c>
      <c r="BZ6" s="35" t="str">
        <f>IF(BZ7="","",IF(BZ7="-","【-】","【"&amp;SUBSTITUTE(TEXT(BZ7,"#,##0.00"),"-","△")&amp;"】"))</f>
        <v>【100.05】</v>
      </c>
      <c r="CA6" s="36">
        <f>IF(CA7="",NA(),CA7)</f>
        <v>52.5</v>
      </c>
      <c r="CB6" s="36">
        <f t="shared" ref="CB6:CJ6" si="9">IF(CB7="",NA(),CB7)</f>
        <v>52.83</v>
      </c>
      <c r="CC6" s="36">
        <f t="shared" si="9"/>
        <v>53.21</v>
      </c>
      <c r="CD6" s="36">
        <f t="shared" si="9"/>
        <v>56.2</v>
      </c>
      <c r="CE6" s="36">
        <f t="shared" si="9"/>
        <v>70.37</v>
      </c>
      <c r="CF6" s="36">
        <f t="shared" si="9"/>
        <v>168.67</v>
      </c>
      <c r="CG6" s="36">
        <f t="shared" si="9"/>
        <v>174.97</v>
      </c>
      <c r="CH6" s="36">
        <f t="shared" si="9"/>
        <v>178.59</v>
      </c>
      <c r="CI6" s="36">
        <f t="shared" si="9"/>
        <v>178.92</v>
      </c>
      <c r="CJ6" s="36">
        <f t="shared" si="9"/>
        <v>181.3</v>
      </c>
      <c r="CK6" s="35" t="str">
        <f>IF(CK7="","",IF(CK7="-","【-】","【"&amp;SUBSTITUTE(TEXT(CK7,"#,##0.00"),"-","△")&amp;"】"))</f>
        <v>【166.40】</v>
      </c>
      <c r="CL6" s="36">
        <f>IF(CL7="",NA(),CL7)</f>
        <v>47.57</v>
      </c>
      <c r="CM6" s="36">
        <f t="shared" ref="CM6:CU6" si="10">IF(CM7="",NA(),CM7)</f>
        <v>47.83</v>
      </c>
      <c r="CN6" s="36">
        <f t="shared" si="10"/>
        <v>48.83</v>
      </c>
      <c r="CO6" s="36">
        <f t="shared" si="10"/>
        <v>47.42</v>
      </c>
      <c r="CP6" s="36">
        <f t="shared" si="10"/>
        <v>45.93</v>
      </c>
      <c r="CQ6" s="36">
        <f t="shared" si="10"/>
        <v>54.92</v>
      </c>
      <c r="CR6" s="36">
        <f t="shared" si="10"/>
        <v>55.63</v>
      </c>
      <c r="CS6" s="36">
        <f t="shared" si="10"/>
        <v>55.03</v>
      </c>
      <c r="CT6" s="36">
        <f t="shared" si="10"/>
        <v>55.14</v>
      </c>
      <c r="CU6" s="36">
        <f t="shared" si="10"/>
        <v>55.89</v>
      </c>
      <c r="CV6" s="35" t="str">
        <f>IF(CV7="","",IF(CV7="-","【-】","【"&amp;SUBSTITUTE(TEXT(CV7,"#,##0.00"),"-","△")&amp;"】"))</f>
        <v>【60.69】</v>
      </c>
      <c r="CW6" s="36">
        <f>IF(CW7="",NA(),CW7)</f>
        <v>81.28</v>
      </c>
      <c r="CX6" s="36">
        <f t="shared" ref="CX6:DF6" si="11">IF(CX7="",NA(),CX7)</f>
        <v>81.89</v>
      </c>
      <c r="CY6" s="36">
        <f t="shared" si="11"/>
        <v>81.48</v>
      </c>
      <c r="CZ6" s="36">
        <f t="shared" si="11"/>
        <v>82.47</v>
      </c>
      <c r="DA6" s="36">
        <f t="shared" si="11"/>
        <v>77.81</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54.69</v>
      </c>
      <c r="DI6" s="36">
        <f t="shared" ref="DI6:DQ6" si="12">IF(DI7="",NA(),DI7)</f>
        <v>56.39</v>
      </c>
      <c r="DJ6" s="36">
        <f t="shared" si="12"/>
        <v>53.59</v>
      </c>
      <c r="DK6" s="36">
        <f t="shared" si="12"/>
        <v>55.64</v>
      </c>
      <c r="DL6" s="36">
        <f t="shared" si="12"/>
        <v>56.55</v>
      </c>
      <c r="DM6" s="36">
        <f t="shared" si="12"/>
        <v>48.49</v>
      </c>
      <c r="DN6" s="36">
        <f t="shared" si="12"/>
        <v>48.05</v>
      </c>
      <c r="DO6" s="36">
        <f t="shared" si="12"/>
        <v>48.87</v>
      </c>
      <c r="DP6" s="36">
        <f t="shared" si="12"/>
        <v>49.92</v>
      </c>
      <c r="DQ6" s="36">
        <f t="shared" si="12"/>
        <v>50.63</v>
      </c>
      <c r="DR6" s="35" t="str">
        <f>IF(DR7="","",IF(DR7="-","【-】","【"&amp;SUBSTITUTE(TEXT(DR7,"#,##0.00"),"-","△")&amp;"】"))</f>
        <v>【50.19】</v>
      </c>
      <c r="DS6" s="36">
        <f>IF(DS7="",NA(),DS7)</f>
        <v>30.94</v>
      </c>
      <c r="DT6" s="36">
        <f t="shared" ref="DT6:EB6" si="13">IF(DT7="",NA(),DT7)</f>
        <v>31.66</v>
      </c>
      <c r="DU6" s="36">
        <f t="shared" si="13"/>
        <v>35.909999999999997</v>
      </c>
      <c r="DV6" s="36">
        <f t="shared" si="13"/>
        <v>37.619999999999997</v>
      </c>
      <c r="DW6" s="36">
        <f t="shared" si="13"/>
        <v>38.83</v>
      </c>
      <c r="DX6" s="36">
        <f t="shared" si="13"/>
        <v>12.79</v>
      </c>
      <c r="DY6" s="36">
        <f t="shared" si="13"/>
        <v>13.39</v>
      </c>
      <c r="DZ6" s="36">
        <f t="shared" si="13"/>
        <v>14.85</v>
      </c>
      <c r="EA6" s="36">
        <f t="shared" si="13"/>
        <v>16.88</v>
      </c>
      <c r="EB6" s="36">
        <f t="shared" si="13"/>
        <v>18.28</v>
      </c>
      <c r="EC6" s="35" t="str">
        <f>IF(EC7="","",IF(EC7="-","【-】","【"&amp;SUBSTITUTE(TEXT(EC7,"#,##0.00"),"-","△")&amp;"】"))</f>
        <v>【20.63】</v>
      </c>
      <c r="ED6" s="36">
        <f>IF(ED7="",NA(),ED7)</f>
        <v>0.28000000000000003</v>
      </c>
      <c r="EE6" s="36">
        <f t="shared" ref="EE6:EM6" si="14">IF(EE7="",NA(),EE7)</f>
        <v>0.62</v>
      </c>
      <c r="EF6" s="36">
        <f t="shared" si="14"/>
        <v>0.28999999999999998</v>
      </c>
      <c r="EG6" s="36">
        <f t="shared" si="14"/>
        <v>0.38</v>
      </c>
      <c r="EH6" s="36">
        <f t="shared" si="14"/>
        <v>0.45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304018</v>
      </c>
      <c r="D7" s="38">
        <v>46</v>
      </c>
      <c r="E7" s="38">
        <v>1</v>
      </c>
      <c r="F7" s="38">
        <v>0</v>
      </c>
      <c r="G7" s="38">
        <v>1</v>
      </c>
      <c r="H7" s="38" t="s">
        <v>93</v>
      </c>
      <c r="I7" s="38" t="s">
        <v>94</v>
      </c>
      <c r="J7" s="38" t="s">
        <v>95</v>
      </c>
      <c r="K7" s="38" t="s">
        <v>96</v>
      </c>
      <c r="L7" s="38" t="s">
        <v>97</v>
      </c>
      <c r="M7" s="38" t="s">
        <v>98</v>
      </c>
      <c r="N7" s="39" t="s">
        <v>99</v>
      </c>
      <c r="O7" s="39">
        <v>73.94</v>
      </c>
      <c r="P7" s="39">
        <v>95.02</v>
      </c>
      <c r="Q7" s="39">
        <v>1529</v>
      </c>
      <c r="R7" s="39">
        <v>20893</v>
      </c>
      <c r="S7" s="39">
        <v>200.98</v>
      </c>
      <c r="T7" s="39">
        <v>103.96</v>
      </c>
      <c r="U7" s="39">
        <v>19827</v>
      </c>
      <c r="V7" s="39">
        <v>41.95</v>
      </c>
      <c r="W7" s="39">
        <v>472.63</v>
      </c>
      <c r="X7" s="39">
        <v>111.44</v>
      </c>
      <c r="Y7" s="39">
        <v>110.15</v>
      </c>
      <c r="Z7" s="39">
        <v>111.46</v>
      </c>
      <c r="AA7" s="39">
        <v>115.31</v>
      </c>
      <c r="AB7" s="39">
        <v>96.66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968.99</v>
      </c>
      <c r="AU7" s="39">
        <v>960.29</v>
      </c>
      <c r="AV7" s="39">
        <v>852.23</v>
      </c>
      <c r="AW7" s="39">
        <v>1628.24</v>
      </c>
      <c r="AX7" s="39">
        <v>795.65</v>
      </c>
      <c r="AY7" s="39">
        <v>384.34</v>
      </c>
      <c r="AZ7" s="39">
        <v>359.47</v>
      </c>
      <c r="BA7" s="39">
        <v>369.69</v>
      </c>
      <c r="BB7" s="39">
        <v>379.08</v>
      </c>
      <c r="BC7" s="39">
        <v>367.55</v>
      </c>
      <c r="BD7" s="39">
        <v>260.31</v>
      </c>
      <c r="BE7" s="39">
        <v>218.97</v>
      </c>
      <c r="BF7" s="39">
        <v>244.73</v>
      </c>
      <c r="BG7" s="39">
        <v>298.95999999999998</v>
      </c>
      <c r="BH7" s="39">
        <v>258.24</v>
      </c>
      <c r="BI7" s="39">
        <v>298.07</v>
      </c>
      <c r="BJ7" s="39">
        <v>380.58</v>
      </c>
      <c r="BK7" s="39">
        <v>401.79</v>
      </c>
      <c r="BL7" s="39">
        <v>402.99</v>
      </c>
      <c r="BM7" s="39">
        <v>398.98</v>
      </c>
      <c r="BN7" s="39">
        <v>418.68</v>
      </c>
      <c r="BO7" s="39">
        <v>275.67</v>
      </c>
      <c r="BP7" s="39">
        <v>102.83</v>
      </c>
      <c r="BQ7" s="39">
        <v>103.32</v>
      </c>
      <c r="BR7" s="39">
        <v>102.83</v>
      </c>
      <c r="BS7" s="39">
        <v>109.72</v>
      </c>
      <c r="BT7" s="39">
        <v>89.08</v>
      </c>
      <c r="BU7" s="39">
        <v>102.38</v>
      </c>
      <c r="BV7" s="39">
        <v>100.12</v>
      </c>
      <c r="BW7" s="39">
        <v>98.66</v>
      </c>
      <c r="BX7" s="39">
        <v>98.64</v>
      </c>
      <c r="BY7" s="39">
        <v>94.78</v>
      </c>
      <c r="BZ7" s="39">
        <v>100.05</v>
      </c>
      <c r="CA7" s="39">
        <v>52.5</v>
      </c>
      <c r="CB7" s="39">
        <v>52.83</v>
      </c>
      <c r="CC7" s="39">
        <v>53.21</v>
      </c>
      <c r="CD7" s="39">
        <v>56.2</v>
      </c>
      <c r="CE7" s="39">
        <v>70.37</v>
      </c>
      <c r="CF7" s="39">
        <v>168.67</v>
      </c>
      <c r="CG7" s="39">
        <v>174.97</v>
      </c>
      <c r="CH7" s="39">
        <v>178.59</v>
      </c>
      <c r="CI7" s="39">
        <v>178.92</v>
      </c>
      <c r="CJ7" s="39">
        <v>181.3</v>
      </c>
      <c r="CK7" s="39">
        <v>166.4</v>
      </c>
      <c r="CL7" s="39">
        <v>47.57</v>
      </c>
      <c r="CM7" s="39">
        <v>47.83</v>
      </c>
      <c r="CN7" s="39">
        <v>48.83</v>
      </c>
      <c r="CO7" s="39">
        <v>47.42</v>
      </c>
      <c r="CP7" s="39">
        <v>45.93</v>
      </c>
      <c r="CQ7" s="39">
        <v>54.92</v>
      </c>
      <c r="CR7" s="39">
        <v>55.63</v>
      </c>
      <c r="CS7" s="39">
        <v>55.03</v>
      </c>
      <c r="CT7" s="39">
        <v>55.14</v>
      </c>
      <c r="CU7" s="39">
        <v>55.89</v>
      </c>
      <c r="CV7" s="39">
        <v>60.69</v>
      </c>
      <c r="CW7" s="39">
        <v>81.28</v>
      </c>
      <c r="CX7" s="39">
        <v>81.89</v>
      </c>
      <c r="CY7" s="39">
        <v>81.48</v>
      </c>
      <c r="CZ7" s="39">
        <v>82.47</v>
      </c>
      <c r="DA7" s="39">
        <v>77.81</v>
      </c>
      <c r="DB7" s="39">
        <v>82.66</v>
      </c>
      <c r="DC7" s="39">
        <v>82.04</v>
      </c>
      <c r="DD7" s="39">
        <v>81.900000000000006</v>
      </c>
      <c r="DE7" s="39">
        <v>81.39</v>
      </c>
      <c r="DF7" s="39">
        <v>81.27</v>
      </c>
      <c r="DG7" s="39">
        <v>89.82</v>
      </c>
      <c r="DH7" s="39">
        <v>54.69</v>
      </c>
      <c r="DI7" s="39">
        <v>56.39</v>
      </c>
      <c r="DJ7" s="39">
        <v>53.59</v>
      </c>
      <c r="DK7" s="39">
        <v>55.64</v>
      </c>
      <c r="DL7" s="39">
        <v>56.55</v>
      </c>
      <c r="DM7" s="39">
        <v>48.49</v>
      </c>
      <c r="DN7" s="39">
        <v>48.05</v>
      </c>
      <c r="DO7" s="39">
        <v>48.87</v>
      </c>
      <c r="DP7" s="39">
        <v>49.92</v>
      </c>
      <c r="DQ7" s="39">
        <v>50.63</v>
      </c>
      <c r="DR7" s="39">
        <v>50.19</v>
      </c>
      <c r="DS7" s="39">
        <v>30.94</v>
      </c>
      <c r="DT7" s="39">
        <v>31.66</v>
      </c>
      <c r="DU7" s="39">
        <v>35.909999999999997</v>
      </c>
      <c r="DV7" s="39">
        <v>37.619999999999997</v>
      </c>
      <c r="DW7" s="39">
        <v>38.83</v>
      </c>
      <c r="DX7" s="39">
        <v>12.79</v>
      </c>
      <c r="DY7" s="39">
        <v>13.39</v>
      </c>
      <c r="DZ7" s="39">
        <v>14.85</v>
      </c>
      <c r="EA7" s="39">
        <v>16.88</v>
      </c>
      <c r="EB7" s="39">
        <v>18.28</v>
      </c>
      <c r="EC7" s="39">
        <v>20.63</v>
      </c>
      <c r="ED7" s="39">
        <v>0.28000000000000003</v>
      </c>
      <c r="EE7" s="39">
        <v>0.62</v>
      </c>
      <c r="EF7" s="39">
        <v>0.28999999999999998</v>
      </c>
      <c r="EG7" s="39">
        <v>0.38</v>
      </c>
      <c r="EH7" s="39">
        <v>0.45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2022-01-31T04:53:29Z</cp:lastPrinted>
  <dcterms:created xsi:type="dcterms:W3CDTF">2021-12-03T06:54:47Z</dcterms:created>
  <dcterms:modified xsi:type="dcterms:W3CDTF">2022-01-31T06:00:13Z</dcterms:modified>
  <cp:category/>
</cp:coreProperties>
</file>