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6\上下水道課\高木（外付けHD)\決算統計経営比較分析表\令和3年度提出分\"/>
    </mc:Choice>
  </mc:AlternateContent>
  <workbookProtection workbookAlgorithmName="SHA-512" workbookHashValue="MGWEP1Ymzj9ts6ptTuK8WgYK9fUB1F5e0+OgueQpAg0U844LXaD65CeagvyAYlOKHEyU+JKs8IM+sWd7Mb3B+w==" workbookSaltValue="RimJOcbxAIEa823y9GW4b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<sst xmlns="http://schemas.openxmlformats.org/spreadsheetml/2006/main" count="236" uniqueCount="119">
  <si>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</si>
  <si>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</si>
  <si>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</si>
  <si>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</si>
  <si>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</si>
  <si>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</si>
  <si>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</si>
  <si>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</si>
  <si>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</si>
  <si>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</si>
  <si>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</si>
  <si>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</si>
  <si>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</si>
  <si>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</si>
  <si>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</si>
  <si>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</si>
  <si>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</si>
  <si>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</si>
  <si>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</si>
  <si>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</si>
  <si>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</si>
  <si>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</si>
  <si>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</si>
  <si>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</si>
  <si>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</si>
  <si>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</si>
  <si>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</si>
  <si>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</si>
  <si>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</si>
  <si>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</si>
  <si>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</si>
  <si>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</si>
  <si>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</si>
  <si>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</si>
  <si>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</si>
  <si>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</si>
  <si>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</si>
  <si>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</si>
  <si>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</si>
  <si>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</si>
  <si>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</si>
  <si>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</si>
  <si>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</si>
  <si>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</si>
  <si>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</si>
  <si>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</si>
  <si>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</si>
  <si>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</si>
  <si>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</si>
  <si>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</si>
  <si>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</si>
  <si>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</si>
  <si>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</si>
  <si>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</si>
  <si>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</si>
  <si>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</si>
  <si>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</si>
  <si>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</si>
  <si>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</si>
  <si>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</si>
  <si>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</si>
  <si>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</si>
  <si>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</si>
  <si>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</si>
  <si>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</si>
  <si>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</si>
  <si>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</si>
  <si>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</si>
  <si>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</si>
  <si>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</si>
  <si>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</si>
  <si>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</si>
  <si>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</si>
  <si>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</si>
  <si>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</si>
  <si>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</si>
  <si>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</si>
  <si>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</si>
  <si>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</si>
  <si>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</si>
  <si>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</si>
  <si>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</si>
  <si>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</si>
  <si>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</si>
  <si>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</si>
  <si>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</si>
  <si>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</si>
  <si>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</si>
  <si>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</si>
  <si>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</si>
  <si>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</si>
  <si>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</si>
  <si>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</si>
  <si>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</si>
  <si>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</si>
  <si>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</si>
  <si>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</si>
  <si>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</si>
  <si>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</si>
  <si>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</si>
  <si>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</si>
  <si>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</si>
  <si>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</si>
  <si>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</si>
  <si>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</si>
  <si>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</si>
  <si>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</si>
  <si>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</si>
  <si>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</si>
  <si>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</si>
  <si>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</si>
  <si>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</si>
  <si>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</si>
  <si>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</si>
  <si>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</si>
  <si>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</si>
  <si>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①収益的収支比率について、単年度の収支が赤字となっている要因として整備区域の建設費に係る地方債の償還金の増加があり、一般会計からの繰入金に依存しているのが現状です。　　　　　　　　　　　⑤経費回収率、⑥汚水処理原価について、維持管理費、汚水処理費の削減に向けて運転状況を把握するように心がけて、接続率向上のため訪問や、文章等での啓発を行いたい。　　　　　　　　　　　　　　⑦施設利用率等について最適な処理方法等を検討し経営改善が必要と考え、町村合併により８地区あった農業集落排水施設のうちみなべ平野に位置する５地区を公共下水道区域に変更し、平成３０年度までにすべての編入が完了した。それに伴い維持管理費用を削減できるが、残る３地区の維持管理費用経費削減に努めます。</t>
    <rPh sb="1" eb="4">
      <t>シュウエキテキ</t>
    </rPh>
    <rPh sb="4" eb="6">
      <t>シュウシ</t>
    </rPh>
    <rPh sb="6" eb="8">
      <t>ヒリツ</t>
    </rPh>
    <rPh sb="13" eb="16">
      <t>タンネンド</t>
    </rPh>
    <rPh sb="17" eb="19">
      <t>シュウシ</t>
    </rPh>
    <rPh sb="20" eb="22">
      <t>アカジ</t>
    </rPh>
    <rPh sb="28" eb="30">
      <t>ヨウイン</t>
    </rPh>
    <rPh sb="33" eb="35">
      <t>セイビ</t>
    </rPh>
    <rPh sb="35" eb="37">
      <t>クイキ</t>
    </rPh>
    <rPh sb="38" eb="41">
      <t>ケンセツヒ</t>
    </rPh>
    <rPh sb="42" eb="43">
      <t>カカ</t>
    </rPh>
    <rPh sb="44" eb="47">
      <t>チホウサイ</t>
    </rPh>
    <rPh sb="48" eb="50">
      <t>ショウカン</t>
    </rPh>
    <rPh sb="50" eb="51">
      <t>キン</t>
    </rPh>
    <rPh sb="52" eb="54">
      <t>ゾウカ</t>
    </rPh>
    <rPh sb="58" eb="60">
      <t>イッパン</t>
    </rPh>
    <rPh sb="60" eb="62">
      <t>カイケイ</t>
    </rPh>
    <rPh sb="65" eb="67">
      <t>クリイレ</t>
    </rPh>
    <rPh sb="67" eb="68">
      <t>キン</t>
    </rPh>
    <rPh sb="69" eb="71">
      <t>イゾン</t>
    </rPh>
    <rPh sb="77" eb="79">
      <t>ゲンジョウ</t>
    </rPh>
    <rPh sb="94" eb="96">
      <t>ケイヒ</t>
    </rPh>
    <rPh sb="96" eb="98">
      <t>カイシュウ</t>
    </rPh>
    <rPh sb="98" eb="99">
      <t>リツ</t>
    </rPh>
    <rPh sb="101" eb="103">
      <t>オスイ</t>
    </rPh>
    <rPh sb="103" eb="105">
      <t>ショリ</t>
    </rPh>
    <rPh sb="105" eb="107">
      <t>ゲンカ</t>
    </rPh>
    <rPh sb="112" eb="114">
      <t>イジ</t>
    </rPh>
    <rPh sb="114" eb="116">
      <t>カンリ</t>
    </rPh>
    <rPh sb="116" eb="117">
      <t>ヒ</t>
    </rPh>
    <rPh sb="118" eb="120">
      <t>オスイ</t>
    </rPh>
    <rPh sb="120" eb="122">
      <t>ショリ</t>
    </rPh>
    <rPh sb="122" eb="123">
      <t>ヒ</t>
    </rPh>
    <rPh sb="124" eb="126">
      <t>サクゲン</t>
    </rPh>
    <rPh sb="127" eb="128">
      <t>ム</t>
    </rPh>
    <rPh sb="130" eb="132">
      <t>ウンテン</t>
    </rPh>
    <rPh sb="132" eb="134">
      <t>ジョウキョウ</t>
    </rPh>
    <rPh sb="135" eb="137">
      <t>ハアク</t>
    </rPh>
    <rPh sb="142" eb="143">
      <t>ココロ</t>
    </rPh>
    <rPh sb="147" eb="149">
      <t>セツゾク</t>
    </rPh>
    <rPh sb="149" eb="150">
      <t>リツ</t>
    </rPh>
    <rPh sb="150" eb="152">
      <t>コウジョウ</t>
    </rPh>
    <rPh sb="155" eb="157">
      <t>ホウモン</t>
    </rPh>
    <rPh sb="159" eb="161">
      <t>ブンショウ</t>
    </rPh>
    <rPh sb="161" eb="162">
      <t>トウ</t>
    </rPh>
    <rPh sb="164" eb="166">
      <t>ケイハツ</t>
    </rPh>
    <rPh sb="167" eb="168">
      <t>オコナ</t>
    </rPh>
    <rPh sb="187" eb="189">
      <t>シセツ</t>
    </rPh>
    <rPh sb="189" eb="191">
      <t>リヨウ</t>
    </rPh>
    <rPh sb="191" eb="192">
      <t>リツ</t>
    </rPh>
    <rPh sb="192" eb="193">
      <t>トウ</t>
    </rPh>
    <rPh sb="197" eb="199">
      <t>サイテキ</t>
    </rPh>
    <rPh sb="200" eb="202">
      <t>ショリ</t>
    </rPh>
    <rPh sb="202" eb="204">
      <t>ホウホウ</t>
    </rPh>
    <rPh sb="204" eb="205">
      <t>トウ</t>
    </rPh>
    <rPh sb="206" eb="208">
      <t>ケントウ</t>
    </rPh>
    <rPh sb="209" eb="211">
      <t>ケイエイ</t>
    </rPh>
    <rPh sb="211" eb="213">
      <t>カイゼン</t>
    </rPh>
    <rPh sb="214" eb="216">
      <t>ヒツヨウ</t>
    </rPh>
    <rPh sb="217" eb="218">
      <t>カンガ</t>
    </rPh>
    <rPh sb="220" eb="222">
      <t>チョウソン</t>
    </rPh>
    <rPh sb="222" eb="224">
      <t>ガッペイ</t>
    </rPh>
    <rPh sb="228" eb="230">
      <t>チク</t>
    </rPh>
    <rPh sb="233" eb="235">
      <t>ノウギョウ</t>
    </rPh>
    <rPh sb="235" eb="237">
      <t>シュウラク</t>
    </rPh>
    <rPh sb="237" eb="239">
      <t>ハイスイ</t>
    </rPh>
    <rPh sb="239" eb="241">
      <t>シセツ</t>
    </rPh>
    <rPh sb="247" eb="249">
      <t>ヘイヤ</t>
    </rPh>
    <rPh sb="250" eb="252">
      <t>イチ</t>
    </rPh>
    <rPh sb="255" eb="257">
      <t>チク</t>
    </rPh>
    <rPh sb="258" eb="260">
      <t>コウキョウ</t>
    </rPh>
    <rPh sb="260" eb="263">
      <t>ゲスイドウ</t>
    </rPh>
    <rPh sb="263" eb="265">
      <t>クイキ</t>
    </rPh>
    <rPh sb="266" eb="268">
      <t>ヘンコウ</t>
    </rPh>
    <rPh sb="270" eb="272">
      <t>ヘイセイ</t>
    </rPh>
    <rPh sb="274" eb="276">
      <t>ネンド</t>
    </rPh>
    <rPh sb="283" eb="285">
      <t>ヘンニュウ</t>
    </rPh>
    <rPh sb="286" eb="288">
      <t>カンリョウ</t>
    </rPh>
    <rPh sb="294" eb="295">
      <t>トモナ</t>
    </rPh>
    <rPh sb="296" eb="298">
      <t>イジ</t>
    </rPh>
    <rPh sb="298" eb="300">
      <t>カンリ</t>
    </rPh>
    <rPh sb="300" eb="302">
      <t>ヒヨウ</t>
    </rPh>
    <rPh sb="303" eb="305">
      <t>サクゲン</t>
    </rPh>
    <rPh sb="310" eb="311">
      <t>ノコ</t>
    </rPh>
    <rPh sb="313" eb="315">
      <t>チク</t>
    </rPh>
    <rPh sb="316" eb="318">
      <t>イジ</t>
    </rPh>
    <rPh sb="318" eb="320">
      <t>カンリ</t>
    </rPh>
    <rPh sb="320" eb="322">
      <t>ヒヨウ</t>
    </rPh>
    <rPh sb="322" eb="324">
      <t>ケイヒ</t>
    </rPh>
    <rPh sb="324" eb="326">
      <t>サクゲン</t>
    </rPh>
    <rPh sb="327" eb="328">
      <t>ツト</t>
    </rPh>
    <phoneticPr fontId="4"/>
  </si>
  <si>
    <t>現在。耐用年数が経過している施設はありません。</t>
    <rPh sb="0" eb="2">
      <t>ゲンザイ</t>
    </rPh>
    <rPh sb="3" eb="5">
      <t>タイヨウ</t>
    </rPh>
    <rPh sb="5" eb="7">
      <t>ネンスウ</t>
    </rPh>
    <rPh sb="8" eb="10">
      <t>ケイカ</t>
    </rPh>
    <rPh sb="14" eb="16">
      <t>シセツ</t>
    </rPh>
    <phoneticPr fontId="4"/>
  </si>
  <si>
    <t>みなべ町汚水処理構想計画に基づき、農業集落排水施設８地区のうち５地区を公共下水道施設へ統合するための事業を平成２０年度より開始し、平成３０年度までに５地区すべての施設を接続しました。統合により、農業集落排水施設の維持管理費用が削減される一方、使用料収入の減収が見込まれるため、未加入者への接続の推進など適正な維持管理に努めているが、収支の不足分は一般会計から繰り入れにより補填している現状です。</t>
    <rPh sb="3" eb="4">
      <t>チョウ</t>
    </rPh>
    <rPh sb="4" eb="6">
      <t>オスイ</t>
    </rPh>
    <rPh sb="6" eb="8">
      <t>ショリ</t>
    </rPh>
    <rPh sb="8" eb="10">
      <t>コウソウ</t>
    </rPh>
    <rPh sb="10" eb="12">
      <t>ケイカク</t>
    </rPh>
    <rPh sb="13" eb="14">
      <t>モト</t>
    </rPh>
    <rPh sb="17" eb="19">
      <t>ノウギョウ</t>
    </rPh>
    <rPh sb="19" eb="21">
      <t>シュウラク</t>
    </rPh>
    <rPh sb="21" eb="23">
      <t>ハイスイ</t>
    </rPh>
    <rPh sb="23" eb="25">
      <t>シセツ</t>
    </rPh>
    <rPh sb="26" eb="28">
      <t>チク</t>
    </rPh>
    <rPh sb="32" eb="34">
      <t>チク</t>
    </rPh>
    <rPh sb="35" eb="37">
      <t>コウキョウ</t>
    </rPh>
    <rPh sb="37" eb="40">
      <t>ゲスイドウ</t>
    </rPh>
    <rPh sb="40" eb="42">
      <t>シセツ</t>
    </rPh>
    <rPh sb="43" eb="45">
      <t>トウゴウ</t>
    </rPh>
    <rPh sb="50" eb="52">
      <t>ジギョウ</t>
    </rPh>
    <rPh sb="53" eb="55">
      <t>ヘイセイ</t>
    </rPh>
    <rPh sb="57" eb="58">
      <t>ネン</t>
    </rPh>
    <rPh sb="58" eb="59">
      <t>ド</t>
    </rPh>
    <rPh sb="61" eb="63">
      <t>カイシ</t>
    </rPh>
    <rPh sb="65" eb="67">
      <t>ヘイセイ</t>
    </rPh>
    <rPh sb="69" eb="71">
      <t>ネンド</t>
    </rPh>
    <rPh sb="75" eb="77">
      <t>チク</t>
    </rPh>
    <rPh sb="81" eb="83">
      <t>シセツ</t>
    </rPh>
    <rPh sb="84" eb="86">
      <t>セツゾク</t>
    </rPh>
    <rPh sb="91" eb="93">
      <t>トウゴウ</t>
    </rPh>
    <rPh sb="97" eb="99">
      <t>ノウギョウ</t>
    </rPh>
    <rPh sb="99" eb="101">
      <t>シュウラク</t>
    </rPh>
    <rPh sb="101" eb="103">
      <t>ハイスイ</t>
    </rPh>
    <rPh sb="103" eb="105">
      <t>シセツ</t>
    </rPh>
    <rPh sb="106" eb="108">
      <t>イジ</t>
    </rPh>
    <rPh sb="108" eb="110">
      <t>カンリ</t>
    </rPh>
    <rPh sb="110" eb="112">
      <t>ヒヨウ</t>
    </rPh>
    <rPh sb="113" eb="115">
      <t>サクゲン</t>
    </rPh>
    <rPh sb="118" eb="120">
      <t>イッポウ</t>
    </rPh>
    <rPh sb="121" eb="124">
      <t>シヨウリョウ</t>
    </rPh>
    <rPh sb="124" eb="126">
      <t>シュウニュウ</t>
    </rPh>
    <rPh sb="127" eb="129">
      <t>ゲンシュウ</t>
    </rPh>
    <rPh sb="130" eb="132">
      <t>ミコ</t>
    </rPh>
    <rPh sb="138" eb="142">
      <t>ミカニュウシャ</t>
    </rPh>
    <rPh sb="144" eb="146">
      <t>セツゾク</t>
    </rPh>
    <rPh sb="147" eb="149">
      <t>スイシン</t>
    </rPh>
    <rPh sb="151" eb="153">
      <t>テキセイ</t>
    </rPh>
    <rPh sb="154" eb="156">
      <t>イジ</t>
    </rPh>
    <rPh sb="156" eb="158">
      <t>カンリ</t>
    </rPh>
    <rPh sb="159" eb="160">
      <t>ツト</t>
    </rPh>
    <rPh sb="166" eb="168">
      <t>シュウシ</t>
    </rPh>
    <rPh sb="169" eb="172">
      <t>フソクブン</t>
    </rPh>
    <rPh sb="173" eb="175">
      <t>イッパン</t>
    </rPh>
    <rPh sb="175" eb="177">
      <t>カイケイ</t>
    </rPh>
    <rPh sb="179" eb="180">
      <t>ク</t>
    </rPh>
    <rPh sb="181" eb="182">
      <t>イ</t>
    </rPh>
    <rPh sb="186" eb="188">
      <t>ホテン</t>
    </rPh>
    <rPh sb="192" eb="194">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</si>
</sst>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3F-41EF-9F6C-3BC6E41E92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33F-41EF-9F6C-3BC6E41E92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53.73</c:v>
                </c:pt>
                <c:pt idx="1">
                  <c:v>52.37</c:v>
                </c:pt>
                <c:pt idx="2">
                  <c:v>51.87</c:v>
                </c:pt>
                <c:pt idx="3">
                  <c:v>62.08</c:v>
                </c:pt>
                <c:pt idx="4">
                  <c:v>62.8</c:v>
                </c:pt>
              </c:numCache>
            </c:numRef>
          </c:val>
          <c:extLst>
            <c:ext xmlns:c16="http://schemas.microsoft.com/office/drawing/2014/chart" uri="{C3380CC4-5D6E-409C-BE32-E72D297353CC}">
              <c16:uniqueId val="{00000000-6060-4A68-99FF-8B5BF2B31B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060-4A68-99FF-8B5BF2B31B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87.22</c:v>
                </c:pt>
                <c:pt idx="1">
                  <c:v>83.1</c:v>
                </c:pt>
                <c:pt idx="2">
                  <c:v>81.12</c:v>
                </c:pt>
                <c:pt idx="3">
                  <c:v>93.03</c:v>
                </c:pt>
                <c:pt idx="4">
                  <c:v>94.31</c:v>
                </c:pt>
              </c:numCache>
            </c:numRef>
          </c:val>
          <c:extLst>
            <c:ext xmlns:c16="http://schemas.microsoft.com/office/drawing/2014/chart" uri="{C3380CC4-5D6E-409C-BE32-E72D297353CC}">
              <c16:uniqueId val="{00000000-7C22-45CB-9FE4-6E44D713E1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C22-45CB-9FE4-6E44D713E1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48.77</c:v>
                </c:pt>
                <c:pt idx="1">
                  <c:v>82.22</c:v>
                </c:pt>
                <c:pt idx="2">
                  <c:v>78.8</c:v>
                </c:pt>
                <c:pt idx="3">
                  <c:v>79.23</c:v>
                </c:pt>
                <c:pt idx="4">
                  <c:v>84.22</c:v>
                </c:pt>
              </c:numCache>
            </c:numRef>
          </c:val>
          <c:extLst>
            <c:ext xmlns:c16="http://schemas.microsoft.com/office/drawing/2014/chart" uri="{C3380CC4-5D6E-409C-BE32-E72D297353CC}">
              <c16:uniqueId val="{00000000-7315-450A-80CD-409075D3EC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15-450A-80CD-409075D3EC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7D-4C6D-B41C-605736453E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7D-4C6D-B41C-605736453E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30-4E68-A7C1-16E785E151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30-4E68-A7C1-16E785E151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2A-44E6-B94B-187AF17FE6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A-44E6-B94B-187AF17FE6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4-492F-A797-37FE3A6204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4-492F-A797-37FE3A6204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44-4111-A3B7-42C56BE0C1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444-4111-A3B7-42C56BE0C1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27.09</c:v>
                </c:pt>
                <c:pt idx="1">
                  <c:v>64.83</c:v>
                </c:pt>
                <c:pt idx="2">
                  <c:v>59.84</c:v>
                </c:pt>
                <c:pt idx="3">
                  <c:v>53.27</c:v>
                </c:pt>
                <c:pt idx="4">
                  <c:v>56.8</c:v>
                </c:pt>
              </c:numCache>
            </c:numRef>
          </c:val>
          <c:extLst>
            <c:ext xmlns:c16="http://schemas.microsoft.com/office/drawing/2014/chart" uri="{C3380CC4-5D6E-409C-BE32-E72D297353CC}">
              <c16:uniqueId val="{00000000-D629-4BBA-96C6-944DBFD266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629-4BBA-96C6-944DBFD266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607.97</c:v>
                </c:pt>
                <c:pt idx="1">
                  <c:v>223.55</c:v>
                </c:pt>
                <c:pt idx="2">
                  <c:v>242.61</c:v>
                </c:pt>
                <c:pt idx="3">
                  <c:v>275.41000000000003</c:v>
                </c:pt>
                <c:pt idx="4">
                  <c:v>262.61</c:v>
                </c:pt>
              </c:numCache>
            </c:numRef>
          </c:val>
          <c:extLst>
            <c:ext xmlns:c16="http://schemas.microsoft.com/office/drawing/2014/chart" uri="{C3380CC4-5D6E-409C-BE32-E72D297353CC}">
              <c16:uniqueId val="{00000000-3005-4CA8-8544-D97A85EBBA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3005-4CA8-8544-D97A85EBBA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0" zoomScaleNormal="100" workbookViewId="0">
      <selection activeCell="CE24" sqref="CE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みなべ町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12328</v>
      </c>
      <c r="AM8" s="69"/>
      <c r="AN8" s="69"/>
      <c r="AO8" s="69"/>
      <c r="AP8" s="69"/>
      <c r="AQ8" s="69"/>
      <c r="AR8" s="69"/>
      <c r="AS8" s="69"/>
      <c r="AT8" s="68">
        <f>データ!T6</f>
        <v>120.28</v>
      </c>
      <c r="AU8" s="68"/>
      <c r="AV8" s="68"/>
      <c r="AW8" s="68"/>
      <c r="AX8" s="68"/>
      <c r="AY8" s="68"/>
      <c r="AZ8" s="68"/>
      <c r="BA8" s="68"/>
      <c r="BB8" s="68">
        <f>データ!U6</f>
        <v>102.49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8.0299999999999994</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984</v>
      </c>
      <c r="AM10" s="69"/>
      <c r="AN10" s="69"/>
      <c r="AO10" s="69"/>
      <c r="AP10" s="69"/>
      <c r="AQ10" s="69"/>
      <c r="AR10" s="69"/>
      <c r="AS10" s="69"/>
      <c r="AT10" s="68">
        <f>データ!W6</f>
        <v>0.4</v>
      </c>
      <c r="AU10" s="68"/>
      <c r="AV10" s="68"/>
      <c r="AW10" s="68"/>
      <c r="AX10" s="68"/>
      <c r="AY10" s="68"/>
      <c r="AZ10" s="68"/>
      <c r="BA10" s="68"/>
      <c r="BB10" s="68">
        <f>データ!X6</f>
        <v>2460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8HvSn5glcLF5iRF1JRl7JRvERgRA/6+magY6WBT6Dj0m6bM8SWgKzeYringmY6wJe9knvf8ChAYsSnj1Leow7w==" saltValue="cIGzxquf5Tf/zOMMfoXO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303917</v>
      </c>
      <c r="D6" s="33">
        <f t="shared" si="3"/>
        <v>47</v>
      </c>
      <c r="E6" s="33">
        <f t="shared" si="3"/>
        <v>17</v>
      </c>
      <c r="F6" s="33">
        <f t="shared" si="3"/>
        <v>5</v>
      </c>
      <c r="G6" s="33">
        <f t="shared" si="3"/>
        <v>0</v>
      </c>
      <c r="H6" s="33" t="str">
        <f t="shared" si="3"/>
        <v>和歌山県　みなべ町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8.0299999999999994</v>
      </c>
      <c r="Q6" s="34">
        <f t="shared" si="3"/>
        <v>100</v>
      </c>
      <c r="R6" s="34">
        <f t="shared" si="3"/>
        <v>2750</v>
      </c>
      <c r="S6" s="34">
        <f t="shared" si="3"/>
        <v>12328</v>
      </c>
      <c r="T6" s="34">
        <f t="shared" si="3"/>
        <v>120.28</v>
      </c>
      <c r="U6" s="34">
        <f t="shared" si="3"/>
        <v>102.49</v>
      </c>
      <c r="V6" s="34">
        <f t="shared" si="3"/>
        <v>984</v>
      </c>
      <c r="W6" s="34">
        <f t="shared" si="3"/>
        <v>0.4</v>
      </c>
      <c r="X6" s="34">
        <f t="shared" si="3"/>
        <v>2460</v>
      </c>
      <c r="Y6" s="35">
        <f>IF(Y7="",NA(),Y7)</f>
        <v>48.77</v>
      </c>
      <c r="Z6" s="35">
        <f t="shared" ref="Z6:AH6" si="4">IF(Z7="",NA(),Z7)</f>
        <v>82.22</v>
      </c>
      <c r="AA6" s="35">
        <f t="shared" si="4"/>
        <v>78.8</v>
      </c>
      <c r="AB6" s="35">
        <f t="shared" si="4"/>
        <v>79.23</v>
      </c>
      <c r="AC6" s="35">
        <f t="shared" si="4"/>
        <v>84.22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27.09</v>
      </c>
      <c r="BR6" s="35">
        <f t="shared" ref="BR6:BZ6" si="8">IF(BR7="",NA(),BR7)</f>
        <v>64.83</v>
      </c>
      <c r="BS6" s="35">
        <f t="shared" si="8"/>
        <v>59.84</v>
      </c>
      <c r="BT6" s="35">
        <f t="shared" si="8"/>
        <v>53.27</v>
      </c>
      <c r="BU6" s="35">
        <f t="shared" si="8"/>
        <v>56.8</v>
      </c>
      <c r="BV6" s="35">
        <f t="shared" si="8"/>
        <v>55.32</v>
      </c>
      <c r="BW6" s="35">
        <f t="shared" si="8"/>
        <v>59.8</v>
      </c>
      <c r="BX6" s="35">
        <f t="shared" si="8"/>
        <v>57.77</v>
      </c>
      <c r="BY6" s="35">
        <f t="shared" si="8"/>
        <v>57.31</v>
      </c>
      <c r="BZ6" s="35">
        <f t="shared" si="8"/>
        <v>57.08</v>
      </c>
      <c r="CA6" s="34" t="str">
        <f>IF(CA7="","",IF(CA7="-","【-】","【"&amp;SUBSTITUTE(TEXT(CA7,"#,##0.00"),"-","△")&amp;"】"))</f>
        <v>【60.94】</v>
      </c>
      <c r="CB6" s="35">
        <f>IF(CB7="",NA(),CB7)</f>
        <v>607.97</v>
      </c>
      <c r="CC6" s="35">
        <f t="shared" ref="CC6:CK6" si="9">IF(CC7="",NA(),CC7)</f>
        <v>223.55</v>
      </c>
      <c r="CD6" s="35">
        <f t="shared" si="9"/>
        <v>242.61</v>
      </c>
      <c r="CE6" s="35">
        <f t="shared" si="9"/>
        <v>275.41000000000003</v>
      </c>
      <c r="CF6" s="35">
        <f t="shared" si="9"/>
        <v>262.61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53.73</v>
      </c>
      <c r="CN6" s="35">
        <f t="shared" ref="CN6:CV6" si="10">IF(CN7="",NA(),CN7)</f>
        <v>52.37</v>
      </c>
      <c r="CO6" s="35">
        <f t="shared" si="10"/>
        <v>51.87</v>
      </c>
      <c r="CP6" s="35">
        <f t="shared" si="10"/>
        <v>62.08</v>
      </c>
      <c r="CQ6" s="35">
        <f t="shared" si="10"/>
        <v>62.8</v>
      </c>
      <c r="CR6" s="35">
        <f t="shared" si="10"/>
        <v>60.65</v>
      </c>
      <c r="CS6" s="35">
        <f t="shared" si="10"/>
        <v>51.75</v>
      </c>
      <c r="CT6" s="35">
        <f t="shared" si="10"/>
        <v>50.68</v>
      </c>
      <c r="CU6" s="35">
        <f t="shared" si="10"/>
        <v>50.14</v>
      </c>
      <c r="CV6" s="35">
        <f t="shared" si="10"/>
        <v>54.83</v>
      </c>
      <c r="CW6" s="34" t="str">
        <f>IF(CW7="","",IF(CW7="-","【-】","【"&amp;SUBSTITUTE(TEXT(CW7,"#,##0.00"),"-","△")&amp;"】"))</f>
        <v>【54.84】</v>
      </c>
      <c r="CX6" s="35">
        <f>IF(CX7="",NA(),CX7)</f>
        <v>87.22</v>
      </c>
      <c r="CY6" s="35">
        <f t="shared" ref="CY6:DG6" si="11">IF(CY7="",NA(),CY7)</f>
        <v>83.1</v>
      </c>
      <c r="CZ6" s="35">
        <f t="shared" si="11"/>
        <v>81.12</v>
      </c>
      <c r="DA6" s="35">
        <f t="shared" si="11"/>
        <v>93.03</v>
      </c>
      <c r="DB6" s="35">
        <f t="shared" si="11"/>
        <v>94.31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303917</v>
      </c>
      <c r="D7" s="37">
        <v>47</v>
      </c>
      <c r="E7" s="37">
        <v>17</v>
      </c>
      <c r="F7" s="37">
        <v>5</v>
      </c>
      <c r="G7" s="37">
        <v>0</v>
      </c>
      <c r="H7" s="37" t="s">
        <v>98</v>
      </c>
      <c r="I7" s="37" t="s">
        <v>99</v>
      </c>
      <c r="J7" s="37" t="s">
        <v>100</v>
      </c>
      <c r="K7" s="37" t="s">
        <v>101</v>
      </c>
      <c r="L7" s="37" t="s">
        <v>102</v>
      </c>
      <c r="M7" s="37" t="s">
        <v>103</v>
      </c>
      <c r="N7" s="38" t="s">
        <v>104</v>
      </c>
      <c r="O7" s="38" t="s">
        <v>105</v>
      </c>
      <c r="P7" s="38">
        <v>8.0299999999999994</v>
      </c>
      <c r="Q7" s="38">
        <v>100</v>
      </c>
      <c r="R7" s="38">
        <v>2750</v>
      </c>
      <c r="S7" s="38">
        <v>12328</v>
      </c>
      <c r="T7" s="38">
        <v>120.28</v>
      </c>
      <c r="U7" s="38">
        <v>102.49</v>
      </c>
      <c r="V7" s="38">
        <v>984</v>
      </c>
      <c r="W7" s="38">
        <v>0.4</v>
      </c>
      <c r="X7" s="38">
        <v>2460</v>
      </c>
      <c r="Y7" s="38">
        <v>48.77</v>
      </c>
      <c r="Z7" s="38">
        <v>82.22</v>
      </c>
      <c r="AA7" s="38">
        <v>78.8</v>
      </c>
      <c r="AB7" s="38">
        <v>79.23</v>
      </c>
      <c r="AC7" s="38">
        <v>84.22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27.09</v>
      </c>
      <c r="BR7" s="38">
        <v>64.83</v>
      </c>
      <c r="BS7" s="38">
        <v>59.84</v>
      </c>
      <c r="BT7" s="38">
        <v>53.27</v>
      </c>
      <c r="BU7" s="38">
        <v>56.8</v>
      </c>
      <c r="BV7" s="38">
        <v>55.32</v>
      </c>
      <c r="BW7" s="38">
        <v>59.8</v>
      </c>
      <c r="BX7" s="38">
        <v>57.77</v>
      </c>
      <c r="BY7" s="38">
        <v>57.31</v>
      </c>
      <c r="BZ7" s="38">
        <v>57.08</v>
      </c>
      <c r="CA7" s="38">
        <v>60.94</v>
      </c>
      <c r="CB7" s="38">
        <v>607.97</v>
      </c>
      <c r="CC7" s="38">
        <v>223.55</v>
      </c>
      <c r="CD7" s="38">
        <v>242.61</v>
      </c>
      <c r="CE7" s="38">
        <v>275.41000000000003</v>
      </c>
      <c r="CF7" s="38">
        <v>262.61</v>
      </c>
      <c r="CG7" s="38">
        <v>283.17</v>
      </c>
      <c r="CH7" s="38">
        <v>263.76</v>
      </c>
      <c r="CI7" s="38">
        <v>274.35000000000002</v>
      </c>
      <c r="CJ7" s="38">
        <v>273.52</v>
      </c>
      <c r="CK7" s="38">
        <v>274.99</v>
      </c>
      <c r="CL7" s="38">
        <v>253.04</v>
      </c>
      <c r="CM7" s="38">
        <v>53.73</v>
      </c>
      <c r="CN7" s="38">
        <v>52.37</v>
      </c>
      <c r="CO7" s="38">
        <v>51.87</v>
      </c>
      <c r="CP7" s="38">
        <v>62.08</v>
      </c>
      <c r="CQ7" s="38">
        <v>62.8</v>
      </c>
      <c r="CR7" s="38">
        <v>60.65</v>
      </c>
      <c r="CS7" s="38">
        <v>51.75</v>
      </c>
      <c r="CT7" s="38">
        <v>50.68</v>
      </c>
      <c r="CU7" s="38">
        <v>50.14</v>
      </c>
      <c r="CV7" s="38">
        <v>54.83</v>
      </c>
      <c r="CW7" s="38">
        <v>54.84</v>
      </c>
      <c r="CX7" s="38">
        <v>87.22</v>
      </c>
      <c r="CY7" s="38">
        <v>83.1</v>
      </c>
      <c r="CZ7" s="38">
        <v>81.12</v>
      </c>
      <c r="DA7" s="38">
        <v>93.03</v>
      </c>
      <c r="DB7" s="38">
        <v>94.31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2022-01-14T08:37:49Z</cp:lastPrinted>
  <dcterms:created xsi:type="dcterms:W3CDTF">2021-12-03T08:00:27Z</dcterms:created>
  <dcterms:modified xsi:type="dcterms:W3CDTF">2022-01-14T08:37:52Z</dcterms:modified>
  <cp:category/>
</cp:coreProperties>
</file>