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6\上下水道課\高木（外付けHD)\決算統計経営比較分析表\令和3年度提出分\"/>
    </mc:Choice>
  </mc:AlternateContent>
  <workbookProtection workbookAlgorithmName="SHA-512" workbookHashValue="ESKzFBmlOr+R5T0SDxJvs/eiupTtjz9I22IdO7wDamIbz+tgEsHudrfZaOp0iUCEAViveQJAh9hDk+25tRt76g==" workbookSaltValue="uDnw8OT0FaAhHGIGFs7/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<sst xmlns="http://schemas.openxmlformats.org/spreadsheetml/2006/main" count="236" uniqueCount="120">
  <si>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</si>
  <si>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</si>
  <si>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</si>
  <si>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</si>
  <si>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</si>
  <si>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</si>
  <si>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</si>
  <si>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</si>
  <si>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</si>
  <si>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</si>
  <si>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</si>
  <si>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</si>
  <si>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</si>
  <si>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</si>
  <si>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</si>
  <si>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</si>
  <si>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</si>
  <si>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</si>
  <si>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</si>
  <si>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</si>
  <si>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</si>
  <si>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</si>
  <si>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</si>
  <si>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</si>
  <si>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</si>
  <si>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</si>
  <si>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</si>
  <si>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</si>
  <si>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</si>
  <si>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</si>
  <si>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</si>
  <si>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</si>
  <si>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</si>
  <si>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</si>
  <si>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</si>
  <si>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</si>
  <si>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</si>
  <si>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</si>
  <si>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</si>
  <si>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</si>
  <si>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</si>
  <si>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</si>
  <si>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</si>
  <si>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</si>
  <si>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</si>
  <si>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</si>
  <si>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</si>
  <si>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</si>
  <si>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</si>
  <si>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</si>
  <si>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</si>
  <si>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</si>
  <si>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</si>
  <si>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</si>
  <si>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</si>
  <si>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</si>
  <si>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</si>
  <si>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</si>
  <si>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</si>
  <si>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</si>
  <si>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</si>
  <si>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</si>
  <si>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</si>
  <si>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</si>
  <si>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</si>
  <si>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</si>
  <si>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</si>
  <si>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</si>
  <si>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</si>
  <si>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</si>
  <si>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</si>
  <si>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</si>
  <si>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</si>
  <si>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</si>
  <si>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</si>
  <si>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</si>
  <si>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</si>
  <si>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</si>
  <si>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</si>
  <si>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</si>
  <si>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</si>
  <si>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</si>
  <si>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</si>
  <si>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</si>
  <si>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</si>
  <si>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</si>
  <si>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</si>
  <si>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</si>
  <si>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</si>
  <si>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</si>
  <si>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</si>
  <si>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</si>
  <si>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</si>
  <si>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</si>
  <si>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</si>
  <si>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</si>
  <si>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</si>
  <si>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</si>
  <si>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</si>
  <si>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</si>
  <si>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</si>
  <si>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</si>
  <si>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</si>
  <si>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</si>
  <si>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</si>
  <si>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</si>
  <si>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</si>
  <si>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</si>
  <si>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</si>
  <si>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</si>
  <si>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</si>
  <si>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</si>
  <si>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</si>
  <si>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</si>
  <si>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</si>
  <si>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</si>
  <si>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</si>
  <si>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①収益的収支比率として、単年度の収支が赤字となっている要因として整備区域の拡大に伴う建設費に係る地方債の償還金が増加であり、一般会計からの繰入金に依存している状況です。　　　　　　　　⑤経費回収率⑥汚水処理原価については、維持管理費、汚水処理費の削減の観点から、農業集落排水５地区を接続することにより、使用料収入の増加が考えられるが、一般家庭での接続率の向上と、公共下水道区域となることにより事業所排水を受け入れすることが可能となるので訪問により接続の啓発を行い、使用料収入の増につなげたいと考えています。ただ、流入汚水量が増加すれば脱水汚泥量が増加し、処分費用などが増加傾向になるが、みなべ町内に建設の汚泥堆肥化施設が今年度より稼働しているので、運搬費等が軽減され、維持管理費用が削減される傾向にある。　　　　　　　　　　　　　　　　⑦施設利用率について、整備区域が広がり更なる接続率の向上が課題となっています。　　　　　　　　平成３０年度までに５地区すべての編入が完了しました。それに伴い、編入した５地区の排水及び事業所用排水の接続が可能となり、接続率、水洗化率の向上を図る取り組みを行い、経営の健全化を図りたいと考えています。</t>
    <rPh sb="1" eb="4">
      <t>シュウエキテキ</t>
    </rPh>
    <rPh sb="4" eb="6">
      <t>シュウシ</t>
    </rPh>
    <rPh sb="6" eb="8">
      <t>ヒリツ</t>
    </rPh>
    <rPh sb="12" eb="15">
      <t>タンネンド</t>
    </rPh>
    <rPh sb="16" eb="18">
      <t>シュウシ</t>
    </rPh>
    <rPh sb="19" eb="21">
      <t>アカジ</t>
    </rPh>
    <rPh sb="27" eb="29">
      <t>ヨウイン</t>
    </rPh>
    <rPh sb="32" eb="34">
      <t>セイビ</t>
    </rPh>
    <rPh sb="34" eb="36">
      <t>クイキ</t>
    </rPh>
    <rPh sb="37" eb="39">
      <t>カクダイ</t>
    </rPh>
    <rPh sb="40" eb="41">
      <t>トモナ</t>
    </rPh>
    <rPh sb="42" eb="45">
      <t>ケンセツヒ</t>
    </rPh>
    <rPh sb="46" eb="47">
      <t>カカ</t>
    </rPh>
    <rPh sb="48" eb="51">
      <t>チホウサイ</t>
    </rPh>
    <rPh sb="52" eb="54">
      <t>ショウカン</t>
    </rPh>
    <rPh sb="54" eb="55">
      <t>キン</t>
    </rPh>
    <rPh sb="56" eb="58">
      <t>ゾウカ</t>
    </rPh>
    <rPh sb="62" eb="64">
      <t>イッパン</t>
    </rPh>
    <rPh sb="64" eb="66">
      <t>カイケイ</t>
    </rPh>
    <rPh sb="69" eb="71">
      <t>クリイレ</t>
    </rPh>
    <rPh sb="71" eb="72">
      <t>キン</t>
    </rPh>
    <rPh sb="73" eb="75">
      <t>イゾン</t>
    </rPh>
    <rPh sb="79" eb="81">
      <t>ジョウキョウ</t>
    </rPh>
    <rPh sb="93" eb="95">
      <t>ケイヒ</t>
    </rPh>
    <rPh sb="95" eb="97">
      <t>カイシュウ</t>
    </rPh>
    <rPh sb="97" eb="98">
      <t>リツ</t>
    </rPh>
    <rPh sb="99" eb="101">
      <t>オスイ</t>
    </rPh>
    <rPh sb="101" eb="103">
      <t>ショリ</t>
    </rPh>
    <rPh sb="103" eb="105">
      <t>ゲンカ</t>
    </rPh>
    <rPh sb="111" eb="113">
      <t>イジ</t>
    </rPh>
    <rPh sb="113" eb="115">
      <t>カンリ</t>
    </rPh>
    <rPh sb="115" eb="116">
      <t>ヒ</t>
    </rPh>
    <rPh sb="117" eb="119">
      <t>オスイ</t>
    </rPh>
    <rPh sb="119" eb="121">
      <t>ショリ</t>
    </rPh>
    <rPh sb="121" eb="122">
      <t>ヒ</t>
    </rPh>
    <rPh sb="123" eb="125">
      <t>サクゲン</t>
    </rPh>
    <rPh sb="126" eb="128">
      <t>カンテン</t>
    </rPh>
    <rPh sb="131" eb="133">
      <t>ノウギョウ</t>
    </rPh>
    <rPh sb="133" eb="135">
      <t>シュウラク</t>
    </rPh>
    <rPh sb="135" eb="137">
      <t>ハイスイ</t>
    </rPh>
    <rPh sb="138" eb="140">
      <t>チク</t>
    </rPh>
    <rPh sb="141" eb="143">
      <t>セツゾク</t>
    </rPh>
    <rPh sb="151" eb="154">
      <t>シヨウリョウ</t>
    </rPh>
    <rPh sb="154" eb="156">
      <t>シュウニュウ</t>
    </rPh>
    <rPh sb="157" eb="159">
      <t>ゾウカ</t>
    </rPh>
    <rPh sb="160" eb="161">
      <t>カンガ</t>
    </rPh>
    <rPh sb="167" eb="169">
      <t>イッパン</t>
    </rPh>
    <rPh sb="169" eb="171">
      <t>カテイ</t>
    </rPh>
    <rPh sb="173" eb="175">
      <t>セツゾク</t>
    </rPh>
    <rPh sb="175" eb="176">
      <t>リツ</t>
    </rPh>
    <rPh sb="177" eb="179">
      <t>コウジョウ</t>
    </rPh>
    <rPh sb="181" eb="183">
      <t>コウキョウ</t>
    </rPh>
    <rPh sb="183" eb="186">
      <t>ゲスイドウ</t>
    </rPh>
    <rPh sb="186" eb="188">
      <t>クイキ</t>
    </rPh>
    <rPh sb="196" eb="199">
      <t>ジギョウショ</t>
    </rPh>
    <rPh sb="199" eb="201">
      <t>ハイスイ</t>
    </rPh>
    <rPh sb="202" eb="203">
      <t>ウ</t>
    </rPh>
    <rPh sb="204" eb="205">
      <t>イ</t>
    </rPh>
    <rPh sb="211" eb="213">
      <t>カノウ</t>
    </rPh>
    <rPh sb="218" eb="220">
      <t>ホウモン</t>
    </rPh>
    <rPh sb="223" eb="225">
      <t>セツゾク</t>
    </rPh>
    <rPh sb="226" eb="228">
      <t>ケイハツ</t>
    </rPh>
    <rPh sb="229" eb="230">
      <t>オコナ</t>
    </rPh>
    <rPh sb="232" eb="235">
      <t>シヨウリョウ</t>
    </rPh>
    <rPh sb="235" eb="237">
      <t>シュウニュウ</t>
    </rPh>
    <rPh sb="238" eb="239">
      <t>ゾウ</t>
    </rPh>
    <rPh sb="246" eb="247">
      <t>カンガ</t>
    </rPh>
    <rPh sb="256" eb="258">
      <t>リュウニュウ</t>
    </rPh>
    <rPh sb="258" eb="260">
      <t>オスイ</t>
    </rPh>
    <rPh sb="260" eb="261">
      <t>リョウ</t>
    </rPh>
    <rPh sb="262" eb="264">
      <t>ゾウカ</t>
    </rPh>
    <rPh sb="267" eb="269">
      <t>ダッスイ</t>
    </rPh>
    <rPh sb="269" eb="271">
      <t>オデイ</t>
    </rPh>
    <rPh sb="271" eb="272">
      <t>リョウ</t>
    </rPh>
    <rPh sb="273" eb="275">
      <t>ゾウカ</t>
    </rPh>
    <rPh sb="277" eb="279">
      <t>ショブン</t>
    </rPh>
    <rPh sb="279" eb="281">
      <t>ヒヨウ</t>
    </rPh>
    <rPh sb="284" eb="286">
      <t>ゾウカ</t>
    </rPh>
    <rPh sb="286" eb="288">
      <t>ケイコウ</t>
    </rPh>
    <rPh sb="296" eb="297">
      <t>チョウ</t>
    </rPh>
    <rPh sb="297" eb="298">
      <t>ナイ</t>
    </rPh>
    <rPh sb="299" eb="301">
      <t>ケンセツ</t>
    </rPh>
    <rPh sb="302" eb="304">
      <t>オデイ</t>
    </rPh>
    <rPh sb="304" eb="307">
      <t>タイヒカ</t>
    </rPh>
    <rPh sb="307" eb="309">
      <t>シセツ</t>
    </rPh>
    <rPh sb="310" eb="313">
      <t>コンネンド</t>
    </rPh>
    <rPh sb="315" eb="317">
      <t>カドウ</t>
    </rPh>
    <rPh sb="324" eb="326">
      <t>ウンパン</t>
    </rPh>
    <rPh sb="326" eb="327">
      <t>ヒ</t>
    </rPh>
    <rPh sb="327" eb="328">
      <t>トウ</t>
    </rPh>
    <rPh sb="329" eb="331">
      <t>ケイゲン</t>
    </rPh>
    <rPh sb="334" eb="336">
      <t>イジ</t>
    </rPh>
    <rPh sb="336" eb="338">
      <t>カンリ</t>
    </rPh>
    <rPh sb="338" eb="340">
      <t>ヒヨウ</t>
    </rPh>
    <rPh sb="341" eb="343">
      <t>サクゲン</t>
    </rPh>
    <rPh sb="346" eb="348">
      <t>ケイコウ</t>
    </rPh>
    <rPh sb="369" eb="371">
      <t>シセツ</t>
    </rPh>
    <rPh sb="371" eb="373">
      <t>リヨウ</t>
    </rPh>
    <rPh sb="373" eb="374">
      <t>リツ</t>
    </rPh>
    <rPh sb="379" eb="381">
      <t>セイビ</t>
    </rPh>
    <rPh sb="381" eb="383">
      <t>クイキ</t>
    </rPh>
    <rPh sb="384" eb="385">
      <t>ヒロ</t>
    </rPh>
    <rPh sb="387" eb="388">
      <t>サラ</t>
    </rPh>
    <rPh sb="390" eb="392">
      <t>セツゾク</t>
    </rPh>
    <rPh sb="392" eb="393">
      <t>リツ</t>
    </rPh>
    <rPh sb="394" eb="396">
      <t>コウジョウ</t>
    </rPh>
    <rPh sb="397" eb="399">
      <t>カダイ</t>
    </rPh>
    <rPh sb="415" eb="417">
      <t>ヘイセイ</t>
    </rPh>
    <rPh sb="419" eb="421">
      <t>ネンド</t>
    </rPh>
    <rPh sb="425" eb="427">
      <t>チク</t>
    </rPh>
    <rPh sb="431" eb="433">
      <t>ヘンニュウ</t>
    </rPh>
    <rPh sb="434" eb="436">
      <t>カンリョウ</t>
    </rPh>
    <rPh sb="444" eb="445">
      <t>トモナ</t>
    </rPh>
    <rPh sb="447" eb="449">
      <t>ヘンニュウ</t>
    </rPh>
    <rPh sb="452" eb="454">
      <t>チク</t>
    </rPh>
    <rPh sb="455" eb="457">
      <t>ハイスイ</t>
    </rPh>
    <rPh sb="457" eb="458">
      <t>オヨ</t>
    </rPh>
    <rPh sb="459" eb="462">
      <t>ジギョウショ</t>
    </rPh>
    <rPh sb="462" eb="463">
      <t>ヨウ</t>
    </rPh>
    <rPh sb="463" eb="465">
      <t>ハイスイ</t>
    </rPh>
    <rPh sb="466" eb="468">
      <t>セツゾク</t>
    </rPh>
    <rPh sb="469" eb="471">
      <t>カノウ</t>
    </rPh>
    <rPh sb="475" eb="477">
      <t>セツゾク</t>
    </rPh>
    <rPh sb="477" eb="478">
      <t>リツ</t>
    </rPh>
    <rPh sb="479" eb="482">
      <t>スイセンカ</t>
    </rPh>
    <rPh sb="482" eb="483">
      <t>リツ</t>
    </rPh>
    <rPh sb="484" eb="486">
      <t>コウジョウ</t>
    </rPh>
    <rPh sb="487" eb="488">
      <t>ハカ</t>
    </rPh>
    <rPh sb="489" eb="490">
      <t>ト</t>
    </rPh>
    <rPh sb="491" eb="492">
      <t>ク</t>
    </rPh>
    <rPh sb="494" eb="495">
      <t>オコナ</t>
    </rPh>
    <rPh sb="497" eb="499">
      <t>ケイエイ</t>
    </rPh>
    <rPh sb="500" eb="503">
      <t>ケンゼンカ</t>
    </rPh>
    <rPh sb="504" eb="505">
      <t>ハカ</t>
    </rPh>
    <rPh sb="509" eb="510">
      <t>カンガ</t>
    </rPh>
    <phoneticPr fontId="4"/>
  </si>
  <si>
    <t>現在、耐用年数が経過している施設はありません。</t>
    <rPh sb="0" eb="2">
      <t>ゲンザイ</t>
    </rPh>
    <rPh sb="3" eb="5">
      <t>タイヨウ</t>
    </rPh>
    <rPh sb="5" eb="7">
      <t>ネンスウ</t>
    </rPh>
    <rPh sb="8" eb="10">
      <t>ケイカ</t>
    </rPh>
    <rPh sb="14" eb="16">
      <t>シセツ</t>
    </rPh>
    <phoneticPr fontId="4"/>
  </si>
  <si>
    <t>平成１８年度にみなべ町汚水処理構想計画を見直し、農業集落排水５箇所を公共下水道区域とし令和元年度に整備区域を見直し（289ha）令和３年度で整備完了となります。平成１４年１０月１日に供用開始し、令和２年度末における普及率は、７９．２％、水洗化率６９．２％となっています。現在は建設途上であり、水洗化の推進、適正な維持管理に努めているが、収支の不足分は一般会計からの繰り入れにより補填している状況です。</t>
    <rPh sb="0" eb="2">
      <t>ヘイセイ</t>
    </rPh>
    <rPh sb="4" eb="6">
      <t>ネンド</t>
    </rPh>
    <rPh sb="10" eb="11">
      <t>チョウ</t>
    </rPh>
    <rPh sb="11" eb="13">
      <t>オスイ</t>
    </rPh>
    <rPh sb="13" eb="15">
      <t>ショリ</t>
    </rPh>
    <rPh sb="15" eb="17">
      <t>コウソウ</t>
    </rPh>
    <rPh sb="17" eb="19">
      <t>ケイカク</t>
    </rPh>
    <rPh sb="20" eb="22">
      <t>ミナオ</t>
    </rPh>
    <rPh sb="24" eb="26">
      <t>ノウギョウ</t>
    </rPh>
    <rPh sb="26" eb="28">
      <t>シュウラク</t>
    </rPh>
    <rPh sb="28" eb="30">
      <t>ハイスイ</t>
    </rPh>
    <rPh sb="31" eb="33">
      <t>カショ</t>
    </rPh>
    <rPh sb="34" eb="36">
      <t>コウキョウ</t>
    </rPh>
    <rPh sb="36" eb="39">
      <t>ゲスイドウ</t>
    </rPh>
    <rPh sb="39" eb="41">
      <t>クイキ</t>
    </rPh>
    <rPh sb="43" eb="44">
      <t>レイ</t>
    </rPh>
    <rPh sb="44" eb="45">
      <t>ワ</t>
    </rPh>
    <rPh sb="45" eb="47">
      <t>ガンネン</t>
    </rPh>
    <rPh sb="47" eb="48">
      <t>ド</t>
    </rPh>
    <rPh sb="49" eb="51">
      <t>セイビ</t>
    </rPh>
    <rPh sb="51" eb="53">
      <t>クイキ</t>
    </rPh>
    <rPh sb="54" eb="56">
      <t>ミナオ</t>
    </rPh>
    <rPh sb="64" eb="66">
      <t>レイワ</t>
    </rPh>
    <rPh sb="67" eb="69">
      <t>ネンド</t>
    </rPh>
    <rPh sb="70" eb="72">
      <t>セイビ</t>
    </rPh>
    <rPh sb="72" eb="74">
      <t>カンリョウ</t>
    </rPh>
    <rPh sb="80" eb="82">
      <t>ヘイセイ</t>
    </rPh>
    <rPh sb="84" eb="85">
      <t>ネン</t>
    </rPh>
    <rPh sb="87" eb="88">
      <t>ツキ</t>
    </rPh>
    <rPh sb="89" eb="90">
      <t>ヒ</t>
    </rPh>
    <rPh sb="91" eb="93">
      <t>キョウヨウ</t>
    </rPh>
    <rPh sb="93" eb="95">
      <t>カイシ</t>
    </rPh>
    <rPh sb="97" eb="98">
      <t>レイ</t>
    </rPh>
    <rPh sb="98" eb="99">
      <t>ワ</t>
    </rPh>
    <rPh sb="101" eb="102">
      <t>ド</t>
    </rPh>
    <rPh sb="102" eb="103">
      <t>マツ</t>
    </rPh>
    <rPh sb="107" eb="109">
      <t>フキュウ</t>
    </rPh>
    <rPh sb="109" eb="110">
      <t>リツ</t>
    </rPh>
    <rPh sb="118" eb="121">
      <t>スイセンカ</t>
    </rPh>
    <rPh sb="121" eb="122">
      <t>リツ</t>
    </rPh>
    <rPh sb="135" eb="137">
      <t>ゲンザイ</t>
    </rPh>
    <rPh sb="138" eb="140">
      <t>ケンセツ</t>
    </rPh>
    <rPh sb="140" eb="142">
      <t>トジョウ</t>
    </rPh>
    <rPh sb="146" eb="149">
      <t>スイセンカ</t>
    </rPh>
    <rPh sb="150" eb="152">
      <t>スイシン</t>
    </rPh>
    <rPh sb="153" eb="155">
      <t>テキセイ</t>
    </rPh>
    <rPh sb="156" eb="158">
      <t>イジ</t>
    </rPh>
    <rPh sb="158" eb="160">
      <t>カンリ</t>
    </rPh>
    <rPh sb="161" eb="162">
      <t>ツト</t>
    </rPh>
    <rPh sb="168" eb="170">
      <t>シュウシ</t>
    </rPh>
    <rPh sb="171" eb="174">
      <t>フソクブン</t>
    </rPh>
    <rPh sb="175" eb="177">
      <t>イッパン</t>
    </rPh>
    <rPh sb="177" eb="179">
      <t>カイケイ</t>
    </rPh>
    <rPh sb="182" eb="183">
      <t>ク</t>
    </rPh>
    <rPh sb="184" eb="185">
      <t>イ</t>
    </rPh>
    <rPh sb="189" eb="191">
      <t>ホテン</t>
    </rPh>
    <rPh sb="195" eb="19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</si>
</sst>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50-4307-91C1-77C4F5011C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0.16</c:v>
                </c:pt>
                <c:pt idx="2">
                  <c:v>0.13</c:v>
                </c:pt>
                <c:pt idx="3">
                  <c:v>0.15</c:v>
                </c:pt>
                <c:pt idx="4">
                  <c:v>1.65</c:v>
                </c:pt>
              </c:numCache>
            </c:numRef>
          </c:val>
          <c:smooth val="0"/>
          <c:extLst>
            <c:ext xmlns:c16="http://schemas.microsoft.com/office/drawing/2014/chart" uri="{C3380CC4-5D6E-409C-BE32-E72D297353CC}">
              <c16:uniqueId val="{00000001-8950-4307-91C1-77C4F5011C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22.51</c:v>
                </c:pt>
                <c:pt idx="1">
                  <c:v>26.3</c:v>
                </c:pt>
                <c:pt idx="2">
                  <c:v>29.76</c:v>
                </c:pt>
                <c:pt idx="3">
                  <c:v>30.14</c:v>
                </c:pt>
                <c:pt idx="4">
                  <c:v>30.3</c:v>
                </c:pt>
              </c:numCache>
            </c:numRef>
          </c:val>
          <c:extLst>
            <c:ext xmlns:c16="http://schemas.microsoft.com/office/drawing/2014/chart" uri="{C3380CC4-5D6E-409C-BE32-E72D297353CC}">
              <c16:uniqueId val="{00000000-708C-4FF9-9669-6DB26EE551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53.5</c:v>
                </c:pt>
                <c:pt idx="2">
                  <c:v>52.58</c:v>
                </c:pt>
                <c:pt idx="3">
                  <c:v>50.94</c:v>
                </c:pt>
                <c:pt idx="4">
                  <c:v>50.53</c:v>
                </c:pt>
              </c:numCache>
            </c:numRef>
          </c:val>
          <c:smooth val="0"/>
          <c:extLst>
            <c:ext xmlns:c16="http://schemas.microsoft.com/office/drawing/2014/chart" uri="{C3380CC4-5D6E-409C-BE32-E72D297353CC}">
              <c16:uniqueId val="{00000001-708C-4FF9-9669-6DB26EE551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63.17</c:v>
                </c:pt>
                <c:pt idx="1">
                  <c:v>64.599999999999994</c:v>
                </c:pt>
                <c:pt idx="2">
                  <c:v>67.989999999999995</c:v>
                </c:pt>
                <c:pt idx="3">
                  <c:v>69.209999999999994</c:v>
                </c:pt>
                <c:pt idx="4">
                  <c:v>69.2</c:v>
                </c:pt>
              </c:numCache>
            </c:numRef>
          </c:val>
          <c:extLst>
            <c:ext xmlns:c16="http://schemas.microsoft.com/office/drawing/2014/chart" uri="{C3380CC4-5D6E-409C-BE32-E72D297353CC}">
              <c16:uniqueId val="{00000000-66A0-4E3F-BC99-C65CCE3818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83.51</c:v>
                </c:pt>
                <c:pt idx="2">
                  <c:v>83.02</c:v>
                </c:pt>
                <c:pt idx="3">
                  <c:v>82.55</c:v>
                </c:pt>
                <c:pt idx="4">
                  <c:v>82.08</c:v>
                </c:pt>
              </c:numCache>
            </c:numRef>
          </c:val>
          <c:smooth val="0"/>
          <c:extLst>
            <c:ext xmlns:c16="http://schemas.microsoft.com/office/drawing/2014/chart" uri="{C3380CC4-5D6E-409C-BE32-E72D297353CC}">
              <c16:uniqueId val="{00000001-66A0-4E3F-BC99-C65CCE3818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61.2</c:v>
                </c:pt>
                <c:pt idx="1">
                  <c:v>75.69</c:v>
                </c:pt>
                <c:pt idx="2">
                  <c:v>85.03</c:v>
                </c:pt>
                <c:pt idx="3">
                  <c:v>89.36</c:v>
                </c:pt>
                <c:pt idx="4">
                  <c:v>80.88</c:v>
                </c:pt>
              </c:numCache>
            </c:numRef>
          </c:val>
          <c:extLst>
            <c:ext xmlns:c16="http://schemas.microsoft.com/office/drawing/2014/chart" uri="{C3380CC4-5D6E-409C-BE32-E72D297353CC}">
              <c16:uniqueId val="{00000000-1ACD-4C53-8554-F20FD2E3E1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D-4C53-8554-F20FD2E3E1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D3-482C-8B7E-B0D0C54747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3-482C-8B7E-B0D0C54747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B-4379-9F8B-749788C53A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B-4379-9F8B-749788C53A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88-455E-9CF2-1DAB7C35F4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8-455E-9CF2-1DAB7C35F4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9-4BC2-AD39-2FD1289EF2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9-4BC2-AD39-2FD1289EF2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0-4C67-892F-6C00252B29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966.33</c:v>
                </c:pt>
                <c:pt idx="2">
                  <c:v>958.81</c:v>
                </c:pt>
                <c:pt idx="3">
                  <c:v>1001.3</c:v>
                </c:pt>
                <c:pt idx="4">
                  <c:v>1050.51</c:v>
                </c:pt>
              </c:numCache>
            </c:numRef>
          </c:val>
          <c:smooth val="0"/>
          <c:extLst>
            <c:ext xmlns:c16="http://schemas.microsoft.com/office/drawing/2014/chart" uri="{C3380CC4-5D6E-409C-BE32-E72D297353CC}">
              <c16:uniqueId val="{00000001-4B90-4C67-892F-6C00252B29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35.36</c:v>
                </c:pt>
                <c:pt idx="1">
                  <c:v>48.58</c:v>
                </c:pt>
                <c:pt idx="2">
                  <c:v>64.45</c:v>
                </c:pt>
                <c:pt idx="3">
                  <c:v>65.12</c:v>
                </c:pt>
                <c:pt idx="4">
                  <c:v>61.63</c:v>
                </c:pt>
              </c:numCache>
            </c:numRef>
          </c:val>
          <c:extLst>
            <c:ext xmlns:c16="http://schemas.microsoft.com/office/drawing/2014/chart" uri="{C3380CC4-5D6E-409C-BE32-E72D297353CC}">
              <c16:uniqueId val="{00000000-F9BF-4A96-94AC-93B58F77AA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81.739999999999995</c:v>
                </c:pt>
                <c:pt idx="2">
                  <c:v>82.88</c:v>
                </c:pt>
                <c:pt idx="3">
                  <c:v>81.88</c:v>
                </c:pt>
                <c:pt idx="4">
                  <c:v>82.65</c:v>
                </c:pt>
              </c:numCache>
            </c:numRef>
          </c:val>
          <c:smooth val="0"/>
          <c:extLst>
            <c:ext xmlns:c16="http://schemas.microsoft.com/office/drawing/2014/chart" uri="{C3380CC4-5D6E-409C-BE32-E72D297353CC}">
              <c16:uniqueId val="{00000001-F9BF-4A96-94AC-93B58F77AA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424.93</c:v>
                </c:pt>
                <c:pt idx="1">
                  <c:v>309.20999999999998</c:v>
                </c:pt>
                <c:pt idx="2">
                  <c:v>232.16</c:v>
                </c:pt>
                <c:pt idx="3">
                  <c:v>229.45</c:v>
                </c:pt>
                <c:pt idx="4">
                  <c:v>245.63</c:v>
                </c:pt>
              </c:numCache>
            </c:numRef>
          </c:val>
          <c:extLst>
            <c:ext xmlns:c16="http://schemas.microsoft.com/office/drawing/2014/chart" uri="{C3380CC4-5D6E-409C-BE32-E72D297353CC}">
              <c16:uniqueId val="{00000000-7893-4839-B747-5586C71E3A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194.31</c:v>
                </c:pt>
                <c:pt idx="2">
                  <c:v>190.99</c:v>
                </c:pt>
                <c:pt idx="3">
                  <c:v>187.55</c:v>
                </c:pt>
                <c:pt idx="4">
                  <c:v>186.3</c:v>
                </c:pt>
              </c:numCache>
            </c:numRef>
          </c:val>
          <c:smooth val="0"/>
          <c:extLst>
            <c:ext xmlns:c16="http://schemas.microsoft.com/office/drawing/2014/chart" uri="{C3380CC4-5D6E-409C-BE32-E72D297353CC}">
              <c16:uniqueId val="{00000001-7893-4839-B747-5586C71E3A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みなべ町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12328</v>
      </c>
      <c r="AM8" s="51"/>
      <c r="AN8" s="51"/>
      <c r="AO8" s="51"/>
      <c r="AP8" s="51"/>
      <c r="AQ8" s="51"/>
      <c r="AR8" s="51"/>
      <c r="AS8" s="51"/>
      <c r="AT8" s="46">
        <f>データ!T6</f>
        <v>120.28</v>
      </c>
      <c r="AU8" s="46"/>
      <c r="AV8" s="46"/>
      <c r="AW8" s="46"/>
      <c r="AX8" s="46"/>
      <c r="AY8" s="46"/>
      <c r="AZ8" s="46"/>
      <c r="BA8" s="46"/>
      <c r="BB8" s="46">
        <f>データ!U6</f>
        <v>102.49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79.28</v>
      </c>
      <c r="Q10" s="46"/>
      <c r="R10" s="46"/>
      <c r="S10" s="46"/>
      <c r="T10" s="46"/>
      <c r="U10" s="46"/>
      <c r="V10" s="46"/>
      <c r="W10" s="46">
        <f>データ!Q6</f>
        <v>99.68</v>
      </c>
      <c r="X10" s="46"/>
      <c r="Y10" s="46"/>
      <c r="Z10" s="46"/>
      <c r="AA10" s="46"/>
      <c r="AB10" s="46"/>
      <c r="AC10" s="46"/>
      <c r="AD10" s="51">
        <f>データ!R6</f>
        <v>2750</v>
      </c>
      <c r="AE10" s="51"/>
      <c r="AF10" s="51"/>
      <c r="AG10" s="51"/>
      <c r="AH10" s="51"/>
      <c r="AI10" s="51"/>
      <c r="AJ10" s="51"/>
      <c r="AK10" s="2"/>
      <c r="AL10" s="51">
        <f>データ!V6</f>
        <v>9713</v>
      </c>
      <c r="AM10" s="51"/>
      <c r="AN10" s="51"/>
      <c r="AO10" s="51"/>
      <c r="AP10" s="51"/>
      <c r="AQ10" s="51"/>
      <c r="AR10" s="51"/>
      <c r="AS10" s="51"/>
      <c r="AT10" s="46">
        <f>データ!W6</f>
        <v>2.81</v>
      </c>
      <c r="AU10" s="46"/>
      <c r="AV10" s="46"/>
      <c r="AW10" s="46"/>
      <c r="AX10" s="46"/>
      <c r="AY10" s="46"/>
      <c r="AZ10" s="46"/>
      <c r="BA10" s="46"/>
      <c r="BB10" s="46">
        <f>データ!X6</f>
        <v>3456.58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bPpoVltLUV/cD+inXejwXgqbBC2T6iH+F3Hngg6FB3AfJcGGs3HDRbaHpx9SsefL5J1I9kbDRvVtDta6wUkpNQ==" saltValue="7R2r3xlCEEeW9h65Zl3B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303917</v>
      </c>
      <c r="D6" s="33">
        <f t="shared" si="3"/>
        <v>47</v>
      </c>
      <c r="E6" s="33">
        <f t="shared" si="3"/>
        <v>17</v>
      </c>
      <c r="F6" s="33">
        <f t="shared" si="3"/>
        <v>1</v>
      </c>
      <c r="G6" s="33">
        <f t="shared" si="3"/>
        <v>0</v>
      </c>
      <c r="H6" s="33" t="str">
        <f t="shared" si="3"/>
        <v>和歌山県　みなべ町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79.28</v>
      </c>
      <c r="Q6" s="34">
        <f t="shared" si="3"/>
        <v>99.68</v>
      </c>
      <c r="R6" s="34">
        <f t="shared" si="3"/>
        <v>2750</v>
      </c>
      <c r="S6" s="34">
        <f t="shared" si="3"/>
        <v>12328</v>
      </c>
      <c r="T6" s="34">
        <f t="shared" si="3"/>
        <v>120.28</v>
      </c>
      <c r="U6" s="34">
        <f t="shared" si="3"/>
        <v>102.49</v>
      </c>
      <c r="V6" s="34">
        <f t="shared" si="3"/>
        <v>9713</v>
      </c>
      <c r="W6" s="34">
        <f t="shared" si="3"/>
        <v>2.81</v>
      </c>
      <c r="X6" s="34">
        <f t="shared" si="3"/>
        <v>3456.58</v>
      </c>
      <c r="Y6" s="35">
        <f>IF(Y7="",NA(),Y7)</f>
        <v>61.2</v>
      </c>
      <c r="Z6" s="35">
        <f t="shared" ref="Z6:AH6" si="4">IF(Z7="",NA(),Z7)</f>
        <v>75.69</v>
      </c>
      <c r="AA6" s="35">
        <f t="shared" si="4"/>
        <v>85.03</v>
      </c>
      <c r="AB6" s="35">
        <f t="shared" si="4"/>
        <v>89.36</v>
      </c>
      <c r="AC6" s="35">
        <f t="shared" si="4"/>
        <v>80.88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966.33</v>
      </c>
      <c r="BM6" s="35">
        <f t="shared" si="7"/>
        <v>958.81</v>
      </c>
      <c r="BN6" s="35">
        <f t="shared" si="7"/>
        <v>1001.3</v>
      </c>
      <c r="BO6" s="35">
        <f t="shared" si="7"/>
        <v>1050.51</v>
      </c>
      <c r="BP6" s="34" t="str">
        <f>IF(BP7="","",IF(BP7="-","【-】","【"&amp;SUBSTITUTE(TEXT(BP7,"#,##0.00"),"-","△")&amp;"】"))</f>
        <v>【705.21】</v>
      </c>
      <c r="BQ6" s="35">
        <f>IF(BQ7="",NA(),BQ7)</f>
        <v>35.36</v>
      </c>
      <c r="BR6" s="35">
        <f t="shared" ref="BR6:BZ6" si="8">IF(BR7="",NA(),BR7)</f>
        <v>48.58</v>
      </c>
      <c r="BS6" s="35">
        <f t="shared" si="8"/>
        <v>64.45</v>
      </c>
      <c r="BT6" s="35">
        <f t="shared" si="8"/>
        <v>65.12</v>
      </c>
      <c r="BU6" s="35">
        <f t="shared" si="8"/>
        <v>61.63</v>
      </c>
      <c r="BV6" s="35">
        <f t="shared" si="8"/>
        <v>65.569999999999993</v>
      </c>
      <c r="BW6" s="35">
        <f t="shared" si="8"/>
        <v>81.739999999999995</v>
      </c>
      <c r="BX6" s="35">
        <f t="shared" si="8"/>
        <v>82.88</v>
      </c>
      <c r="BY6" s="35">
        <f t="shared" si="8"/>
        <v>81.88</v>
      </c>
      <c r="BZ6" s="35">
        <f t="shared" si="8"/>
        <v>82.65</v>
      </c>
      <c r="CA6" s="34" t="str">
        <f>IF(CA7="","",IF(CA7="-","【-】","【"&amp;SUBSTITUTE(TEXT(CA7,"#,##0.00"),"-","△")&amp;"】"))</f>
        <v>【98.96】</v>
      </c>
      <c r="CB6" s="35">
        <f>IF(CB7="",NA(),CB7)</f>
        <v>424.93</v>
      </c>
      <c r="CC6" s="35">
        <f t="shared" ref="CC6:CK6" si="9">IF(CC7="",NA(),CC7)</f>
        <v>309.20999999999998</v>
      </c>
      <c r="CD6" s="35">
        <f t="shared" si="9"/>
        <v>232.16</v>
      </c>
      <c r="CE6" s="35">
        <f t="shared" si="9"/>
        <v>229.45</v>
      </c>
      <c r="CF6" s="35">
        <f t="shared" si="9"/>
        <v>245.63</v>
      </c>
      <c r="CG6" s="35">
        <f t="shared" si="9"/>
        <v>263.04000000000002</v>
      </c>
      <c r="CH6" s="35">
        <f t="shared" si="9"/>
        <v>194.31</v>
      </c>
      <c r="CI6" s="35">
        <f t="shared" si="9"/>
        <v>190.99</v>
      </c>
      <c r="CJ6" s="35">
        <f t="shared" si="9"/>
        <v>187.55</v>
      </c>
      <c r="CK6" s="35">
        <f t="shared" si="9"/>
        <v>186.3</v>
      </c>
      <c r="CL6" s="34" t="str">
        <f>IF(CL7="","",IF(CL7="-","【-】","【"&amp;SUBSTITUTE(TEXT(CL7,"#,##0.00"),"-","△")&amp;"】"))</f>
        <v>【134.52】</v>
      </c>
      <c r="CM6" s="35">
        <f>IF(CM7="",NA(),CM7)</f>
        <v>22.51</v>
      </c>
      <c r="CN6" s="35">
        <f t="shared" ref="CN6:CV6" si="10">IF(CN7="",NA(),CN7)</f>
        <v>26.3</v>
      </c>
      <c r="CO6" s="35">
        <f t="shared" si="10"/>
        <v>29.76</v>
      </c>
      <c r="CP6" s="35">
        <f t="shared" si="10"/>
        <v>30.14</v>
      </c>
      <c r="CQ6" s="35">
        <f t="shared" si="10"/>
        <v>30.3</v>
      </c>
      <c r="CR6" s="35">
        <f t="shared" si="10"/>
        <v>40.75</v>
      </c>
      <c r="CS6" s="35">
        <f t="shared" si="10"/>
        <v>53.5</v>
      </c>
      <c r="CT6" s="35">
        <f t="shared" si="10"/>
        <v>52.58</v>
      </c>
      <c r="CU6" s="35">
        <f t="shared" si="10"/>
        <v>50.94</v>
      </c>
      <c r="CV6" s="35">
        <f t="shared" si="10"/>
        <v>50.53</v>
      </c>
      <c r="CW6" s="34" t="str">
        <f>IF(CW7="","",IF(CW7="-","【-】","【"&amp;SUBSTITUTE(TEXT(CW7,"#,##0.00"),"-","△")&amp;"】"))</f>
        <v>【59.57】</v>
      </c>
      <c r="CX6" s="35">
        <f>IF(CX7="",NA(),CX7)</f>
        <v>63.17</v>
      </c>
      <c r="CY6" s="35">
        <f t="shared" ref="CY6:DG6" si="11">IF(CY7="",NA(),CY7)</f>
        <v>64.599999999999994</v>
      </c>
      <c r="CZ6" s="35">
        <f t="shared" si="11"/>
        <v>67.989999999999995</v>
      </c>
      <c r="DA6" s="35">
        <f t="shared" si="11"/>
        <v>69.209999999999994</v>
      </c>
      <c r="DB6" s="35">
        <f t="shared" si="11"/>
        <v>69.2</v>
      </c>
      <c r="DC6" s="35">
        <f t="shared" si="11"/>
        <v>64.97</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303917</v>
      </c>
      <c r="D7" s="37">
        <v>47</v>
      </c>
      <c r="E7" s="37">
        <v>17</v>
      </c>
      <c r="F7" s="37">
        <v>1</v>
      </c>
      <c r="G7" s="37">
        <v>0</v>
      </c>
      <c r="H7" s="37" t="s">
        <v>98</v>
      </c>
      <c r="I7" s="37" t="s">
        <v>99</v>
      </c>
      <c r="J7" s="37" t="s">
        <v>100</v>
      </c>
      <c r="K7" s="37" t="s">
        <v>101</v>
      </c>
      <c r="L7" s="37" t="s">
        <v>102</v>
      </c>
      <c r="M7" s="37" t="s">
        <v>103</v>
      </c>
      <c r="N7" s="38" t="s">
        <v>104</v>
      </c>
      <c r="O7" s="38" t="s">
        <v>105</v>
      </c>
      <c r="P7" s="38">
        <v>79.28</v>
      </c>
      <c r="Q7" s="38">
        <v>99.68</v>
      </c>
      <c r="R7" s="38">
        <v>2750</v>
      </c>
      <c r="S7" s="38">
        <v>12328</v>
      </c>
      <c r="T7" s="38">
        <v>120.28</v>
      </c>
      <c r="U7" s="38">
        <v>102.49</v>
      </c>
      <c r="V7" s="38">
        <v>9713</v>
      </c>
      <c r="W7" s="38">
        <v>2.81</v>
      </c>
      <c r="X7" s="38">
        <v>3456.58</v>
      </c>
      <c r="Y7" s="38">
        <v>61.2</v>
      </c>
      <c r="Z7" s="38">
        <v>75.69</v>
      </c>
      <c r="AA7" s="38">
        <v>85.03</v>
      </c>
      <c r="AB7" s="38">
        <v>89.36</v>
      </c>
      <c r="AC7" s="38">
        <v>80.88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966.33</v>
      </c>
      <c r="BM7" s="38">
        <v>958.81</v>
      </c>
      <c r="BN7" s="38">
        <v>1001.3</v>
      </c>
      <c r="BO7" s="38">
        <v>1050.51</v>
      </c>
      <c r="BP7" s="38">
        <v>705.21</v>
      </c>
      <c r="BQ7" s="38">
        <v>35.36</v>
      </c>
      <c r="BR7" s="38">
        <v>48.58</v>
      </c>
      <c r="BS7" s="38">
        <v>64.45</v>
      </c>
      <c r="BT7" s="38">
        <v>65.12</v>
      </c>
      <c r="BU7" s="38">
        <v>61.63</v>
      </c>
      <c r="BV7" s="38">
        <v>65.569999999999993</v>
      </c>
      <c r="BW7" s="38">
        <v>81.739999999999995</v>
      </c>
      <c r="BX7" s="38">
        <v>82.88</v>
      </c>
      <c r="BY7" s="38">
        <v>81.88</v>
      </c>
      <c r="BZ7" s="38">
        <v>82.65</v>
      </c>
      <c r="CA7" s="38">
        <v>98.96</v>
      </c>
      <c r="CB7" s="38">
        <v>424.93</v>
      </c>
      <c r="CC7" s="38">
        <v>309.20999999999998</v>
      </c>
      <c r="CD7" s="38">
        <v>232.16</v>
      </c>
      <c r="CE7" s="38">
        <v>229.45</v>
      </c>
      <c r="CF7" s="38">
        <v>245.63</v>
      </c>
      <c r="CG7" s="38">
        <v>263.04000000000002</v>
      </c>
      <c r="CH7" s="38">
        <v>194.31</v>
      </c>
      <c r="CI7" s="38">
        <v>190.99</v>
      </c>
      <c r="CJ7" s="38">
        <v>187.55</v>
      </c>
      <c r="CK7" s="38">
        <v>186.3</v>
      </c>
      <c r="CL7" s="38">
        <v>134.52000000000001</v>
      </c>
      <c r="CM7" s="38">
        <v>22.51</v>
      </c>
      <c r="CN7" s="38">
        <v>26.3</v>
      </c>
      <c r="CO7" s="38">
        <v>29.76</v>
      </c>
      <c r="CP7" s="38">
        <v>30.14</v>
      </c>
      <c r="CQ7" s="38">
        <v>30.3</v>
      </c>
      <c r="CR7" s="38">
        <v>40.75</v>
      </c>
      <c r="CS7" s="38">
        <v>53.5</v>
      </c>
      <c r="CT7" s="38">
        <v>52.58</v>
      </c>
      <c r="CU7" s="38">
        <v>50.94</v>
      </c>
      <c r="CV7" s="38">
        <v>50.53</v>
      </c>
      <c r="CW7" s="38">
        <v>59.57</v>
      </c>
      <c r="CX7" s="38">
        <v>63.17</v>
      </c>
      <c r="CY7" s="38">
        <v>64.599999999999994</v>
      </c>
      <c r="CZ7" s="38">
        <v>67.989999999999995</v>
      </c>
      <c r="DA7" s="38">
        <v>69.209999999999994</v>
      </c>
      <c r="DB7" s="38">
        <v>69.2</v>
      </c>
      <c r="DC7" s="38">
        <v>64.97</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2022-01-14T08:37:27Z</cp:lastPrinted>
  <dcterms:created xsi:type="dcterms:W3CDTF">2021-12-03T07:46:08Z</dcterms:created>
  <dcterms:modified xsi:type="dcterms:W3CDTF">2022-01-14T08:37:29Z</dcterms:modified>
  <cp:category/>
</cp:coreProperties>
</file>