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mc:AlternateContent xmlns:mc="http://schemas.openxmlformats.org/markup-compatibility/2006">
    <mc:Choice Requires="x15">
      <x15ac:absPath xmlns:x15ac="http://schemas.microsoft.com/office/spreadsheetml/2010/11/ac" url="\\Lg-wsus2012\上下水道課\田中\国・県・水道協会　調査\R3 国、県調査\R4.2.5 経営比較分析表\02_経営比較分析表（各団体分）\"/>
    </mc:Choice>
  </mc:AlternateContent>
  <xr:revisionPtr revIDLastSave="0" documentId="13_ncr:1_{847CA0D5-06B1-4BE7-9A6F-4CD29679E528}" xr6:coauthVersionLast="36" xr6:coauthVersionMax="36" xr10:uidLastSave="{00000000-0000-0000-0000-000000000000}"/>
  <workbookProtection workbookAlgorithmName="SHA-512" workbookHashValue="XqYKIVf8vv48uv3Yb4xjKseX3uAYJb7EenC3OHe1EV6Fp+q49QyCUDDdqDRMLK4545DfkoBp5kiK1byrfRNpmA==" workbookSaltValue="qSFQfQypVFTWfrHFziv6og==" workbookSpinCount="100000" lockStructure="1"/>
  <bookViews>
    <workbookView xWindow="0" yWindow="0" windowWidth="15360" windowHeight="7635"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AT8" i="4" s="1"/>
  <c r="R6" i="5"/>
  <c r="Q6" i="5"/>
  <c r="P6" i="5"/>
  <c r="O6" i="5"/>
  <c r="I10" i="4" s="1"/>
  <c r="N6" i="5"/>
  <c r="M6" i="5"/>
  <c r="L6" i="5"/>
  <c r="K6" i="5"/>
  <c r="P8" i="4" s="1"/>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G85" i="4"/>
  <c r="F85" i="4"/>
  <c r="E85" i="4"/>
  <c r="BB10" i="4"/>
  <c r="AT10" i="4"/>
  <c r="AL10" i="4"/>
  <c r="W10" i="4"/>
  <c r="P10" i="4"/>
  <c r="B10" i="4"/>
  <c r="BB8" i="4"/>
  <c r="AL8" i="4"/>
  <c r="AD8" i="4"/>
  <c r="W8" i="4"/>
  <c r="I8" i="4"/>
  <c r="B8" i="4"/>
  <c r="B6" i="4"/>
</calcChain>
</file>

<file path=xl/sharedStrings.xml><?xml version="1.0" encoding="utf-8"?>
<sst xmlns="http://schemas.openxmlformats.org/spreadsheetml/2006/main" count="228" uniqueCount="113">
  <si>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</si>
  <si>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</si>
  <si>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</si>
  <si>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</si>
  <si>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</si>
  <si>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</si>
  <si>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</si>
  <si>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</si>
  <si>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</si>
  <si>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</si>
  <si>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</si>
  <si>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</si>
  <si>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</si>
  <si>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</si>
  <si>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</si>
  <si>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</si>
  <si>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</si>
  <si>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</si>
  <si>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</si>
  <si>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</si>
  <si>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</si>
  <si>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</si>
  <si>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</si>
  <si>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</si>
  <si>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</si>
  <si>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</si>
  <si>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</si>
  <si>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</si>
  <si>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</si>
  <si>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</si>
  <si>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</si>
  <si>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</si>
  <si>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</si>
  <si>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</si>
  <si>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</si>
  <si>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</si>
  <si>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</si>
  <si>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</si>
  <si>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</si>
  <si>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</si>
  <si>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</si>
  <si>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</si>
  <si>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</si>
  <si>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</si>
  <si>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</si>
  <si>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</si>
  <si>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</si>
  <si>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</si>
  <si>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</si>
  <si>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</si>
  <si>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</si>
  <si>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</si>
  <si>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</si>
  <si>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</si>
  <si>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</si>
  <si>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</si>
  <si>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</si>
  <si>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</si>
  <si>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</si>
  <si>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</si>
  <si>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</si>
  <si>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</si>
  <si>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</si>
  <si>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</si>
  <si>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</si>
  <si>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</si>
  <si>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</si>
  <si>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</si>
  <si>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</si>
  <si>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</si>
  <si>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</si>
  <si>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</si>
  <si>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</si>
  <si>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</si>
  <si>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</si>
  <si>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</si>
  <si>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</si>
  <si>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</si>
  <si>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</si>
  <si>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</si>
  <si>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</si>
  <si>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</si>
  <si>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</si>
  <si>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</si>
  <si>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</si>
  <si>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</si>
  <si>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</si>
  <si>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</si>
  <si>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</si>
  <si>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</si>
  <si>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</si>
  <si>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</si>
  <si>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みなべ町</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</si>
  <si>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</si>
  <si>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</si>
  <si>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</si>
  <si>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</si>
  <si>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</si>
  <si>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</si>
  <si>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</si>
  <si>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</si>
  <si>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</si>
  <si>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</si>
  <si>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</si>
  <si>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</si>
  <si>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</si>
  <si>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</si>
  <si>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</si>
  <si>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</si>
  <si>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</si>
  <si>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有形固定資産減価償却率は類似団体、全国より低くなった。管路経年化率は平成26年度から耐用年数を超える管路が発生し、類似団体、全国を大きく上回っていたが簡易水道事業との統合により、全国平均に並ぶ率となった。管路更新率は全国平成より高い率を維持している。管路の更新投資を計画的に今後も進めていく必要がある。そのために、資産の更新投資計画を推進していきたいが、改修を要する管路が多く計画を進めるのが難しい状況である。</t>
    <rPh sb="75" eb="81">
      <t>カンイスイドウジギョウ</t>
    </rPh>
    <rPh sb="83" eb="85">
      <t>トウゴウ</t>
    </rPh>
    <rPh sb="89" eb="91">
      <t>ゼンコク</t>
    </rPh>
    <rPh sb="91" eb="93">
      <t>ヘイキン</t>
    </rPh>
    <rPh sb="94" eb="95">
      <t>ナラ</t>
    </rPh>
    <rPh sb="96" eb="97">
      <t>リツ</t>
    </rPh>
    <rPh sb="108" eb="110">
      <t>ゼンコク</t>
    </rPh>
    <rPh sb="114" eb="115">
      <t>タカ</t>
    </rPh>
    <rPh sb="116" eb="117">
      <t>リツ</t>
    </rPh>
    <rPh sb="118" eb="120">
      <t>イジ</t>
    </rPh>
    <phoneticPr fontId="4"/>
  </si>
  <si>
    <t>　令和２年度の経常収支比率、料金回収率共に類似団体、全国より下回った。施設利用率、有収率については類似団体より上回り、施設は有効に稼働していると言える。
　簡易水道事業との統合により、経費が増加したが、そのなかでも、老朽化が進む施設管路の対策が急がれるため、厳しい経営が続くことが予想される。
　令和２年度は、償還元利が簡水・上水合わせて約50,000千円。また、減価償却費は簡水・上水合わせて149,705千円（長期前受金分除く）と大幅な経費増となった。
　そのため経常収支比率などが前年に比べて低下した。統合後の経営の基盤を強固にし安全安心な水を提供し続けるため、早い時期からこれらのことを住民に周知の上、料金の見直しを検討する必要がある。</t>
    <rPh sb="1" eb="3">
      <t>レイワ</t>
    </rPh>
    <rPh sb="4" eb="6">
      <t>ネンド</t>
    </rPh>
    <rPh sb="30" eb="32">
      <t>シタマワ</t>
    </rPh>
    <rPh sb="41" eb="44">
      <t>ユウシュウリツ</t>
    </rPh>
    <rPh sb="49" eb="51">
      <t>ルイジ</t>
    </rPh>
    <rPh sb="51" eb="53">
      <t>ダンタイ</t>
    </rPh>
    <rPh sb="55" eb="57">
      <t>ウワマワ</t>
    </rPh>
    <rPh sb="78" eb="82">
      <t>カンイスイドウ</t>
    </rPh>
    <rPh sb="82" eb="84">
      <t>ジギョウ</t>
    </rPh>
    <rPh sb="86" eb="88">
      <t>トウゴウ</t>
    </rPh>
    <rPh sb="92" eb="94">
      <t>ケイヒ</t>
    </rPh>
    <rPh sb="95" eb="97">
      <t>ゾウカ</t>
    </rPh>
    <rPh sb="132" eb="134">
      <t>ケイエイ</t>
    </rPh>
    <rPh sb="135" eb="136">
      <t>ツヅ</t>
    </rPh>
    <rPh sb="148" eb="150">
      <t>レイワ</t>
    </rPh>
    <rPh sb="151" eb="152">
      <t>ネン</t>
    </rPh>
    <rPh sb="152" eb="153">
      <t>ド</t>
    </rPh>
    <rPh sb="217" eb="219">
      <t>オオハバ</t>
    </rPh>
    <rPh sb="220" eb="222">
      <t>ケイヒ</t>
    </rPh>
    <rPh sb="222" eb="223">
      <t>ゾウ</t>
    </rPh>
    <rPh sb="243" eb="245">
      <t>ゼンネン</t>
    </rPh>
    <rPh sb="246" eb="247">
      <t>クラ</t>
    </rPh>
    <phoneticPr fontId="4"/>
  </si>
  <si>
    <t>有形固定資産減価償却率、経常収支比率は低くなった。簡易水道事業との統合により経営が厳しくなることは予想されていたが、コロナ禍の影響で給水収益が予想以上に減少した年となったため、今後財源の確保について料金改定も見据えた検討をしていきたい。配水管の統合など町内全域の水道事業を俯瞰的に検討していく必要があるが、人員不足や資金不足などにより、これまで必要な更新投資を先送りにしてきた傾向がないとは言えない。町内全域の水道事業を俯瞰的に検討整備する必要がある。</t>
    <rPh sb="12" eb="14">
      <t>ケイジョウ</t>
    </rPh>
    <rPh sb="14" eb="16">
      <t>シュウシ</t>
    </rPh>
    <rPh sb="16" eb="18">
      <t>ヒリツ</t>
    </rPh>
    <rPh sb="25" eb="31">
      <t>カンイスイドウジギョウ</t>
    </rPh>
    <rPh sb="33" eb="35">
      <t>トウゴウ</t>
    </rPh>
    <rPh sb="38" eb="40">
      <t>ケイエイ</t>
    </rPh>
    <rPh sb="41" eb="42">
      <t>キビ</t>
    </rPh>
    <rPh sb="49" eb="51">
      <t>ヨソウ</t>
    </rPh>
    <rPh sb="61" eb="62">
      <t>カ</t>
    </rPh>
    <rPh sb="63" eb="65">
      <t>エイキョウ</t>
    </rPh>
    <rPh sb="71" eb="75">
      <t>ヨソウイジョウ</t>
    </rPh>
    <rPh sb="80" eb="81">
      <t>トシ</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</si>
</sst>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1.46</c:v>
                </c:pt>
                <c:pt idx="1">
                  <c:v>1.6</c:v>
                </c:pt>
                <c:pt idx="2">
                  <c:v>1.34</c:v>
                </c:pt>
                <c:pt idx="3">
                  <c:v>1.47</c:v>
                </c:pt>
                <c:pt idx="4">
                  <c:v>1.1000000000000001</c:v>
                </c:pt>
              </c:numCache>
            </c:numRef>
          </c:val>
          <c:extLst>
            <c:ext xmlns:c16="http://schemas.microsoft.com/office/drawing/2014/chart" uri="{C3380CC4-5D6E-409C-BE32-E72D297353CC}">
              <c16:uniqueId val="{00000000-48E4-419A-A02D-0213C7262C29}"/>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0.46</c:v>
                </c:pt>
                <c:pt idx="1">
                  <c:v>0.44</c:v>
                </c:pt>
                <c:pt idx="2">
                  <c:v>0.52</c:v>
                </c:pt>
                <c:pt idx="3">
                  <c:v>0.47</c:v>
                </c:pt>
                <c:pt idx="4">
                  <c:v>0.44</c:v>
                </c:pt>
              </c:numCache>
            </c:numRef>
          </c:val>
          <c:smooth val="0"/>
          <c:extLst>
            <c:ext xmlns:c16="http://schemas.microsoft.com/office/drawing/2014/chart" uri="{C3380CC4-5D6E-409C-BE32-E72D297353CC}">
              <c16:uniqueId val="{00000001-48E4-419A-A02D-0213C7262C29}"/>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63.55</c:v>
                </c:pt>
                <c:pt idx="1">
                  <c:v>49.84</c:v>
                </c:pt>
                <c:pt idx="2">
                  <c:v>51.21</c:v>
                </c:pt>
                <c:pt idx="3">
                  <c:v>48.58</c:v>
                </c:pt>
                <c:pt idx="4">
                  <c:v>72.069999999999993</c:v>
                </c:pt>
              </c:numCache>
            </c:numRef>
          </c:val>
          <c:extLst>
            <c:ext xmlns:c16="http://schemas.microsoft.com/office/drawing/2014/chart" uri="{C3380CC4-5D6E-409C-BE32-E72D297353CC}">
              <c16:uniqueId val="{00000000-97F7-4CFE-B3DC-04DBDA564332}"/>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49.32</c:v>
                </c:pt>
                <c:pt idx="1">
                  <c:v>50.24</c:v>
                </c:pt>
                <c:pt idx="2">
                  <c:v>50.29</c:v>
                </c:pt>
                <c:pt idx="3">
                  <c:v>49.64</c:v>
                </c:pt>
                <c:pt idx="4">
                  <c:v>54.43</c:v>
                </c:pt>
              </c:numCache>
            </c:numRef>
          </c:val>
          <c:smooth val="0"/>
          <c:extLst>
            <c:ext xmlns:c16="http://schemas.microsoft.com/office/drawing/2014/chart" uri="{C3380CC4-5D6E-409C-BE32-E72D297353CC}">
              <c16:uniqueId val="{00000001-97F7-4CFE-B3DC-04DBDA564332}"/>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87.96</c:v>
                </c:pt>
                <c:pt idx="1">
                  <c:v>86.81</c:v>
                </c:pt>
                <c:pt idx="2">
                  <c:v>82.74</c:v>
                </c:pt>
                <c:pt idx="3">
                  <c:v>83.26</c:v>
                </c:pt>
                <c:pt idx="4">
                  <c:v>87.38</c:v>
                </c:pt>
              </c:numCache>
            </c:numRef>
          </c:val>
          <c:extLst>
            <c:ext xmlns:c16="http://schemas.microsoft.com/office/drawing/2014/chart" uri="{C3380CC4-5D6E-409C-BE32-E72D297353CC}">
              <c16:uniqueId val="{00000000-C3C8-4504-A76A-812275C00E7E}"/>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79.34</c:v>
                </c:pt>
                <c:pt idx="1">
                  <c:v>78.650000000000006</c:v>
                </c:pt>
                <c:pt idx="2">
                  <c:v>77.73</c:v>
                </c:pt>
                <c:pt idx="3">
                  <c:v>78.09</c:v>
                </c:pt>
                <c:pt idx="4">
                  <c:v>79.44</c:v>
                </c:pt>
              </c:numCache>
            </c:numRef>
          </c:val>
          <c:smooth val="0"/>
          <c:extLst>
            <c:ext xmlns:c16="http://schemas.microsoft.com/office/drawing/2014/chart" uri="{C3380CC4-5D6E-409C-BE32-E72D297353CC}">
              <c16:uniqueId val="{00000001-C3C8-4504-A76A-812275C00E7E}"/>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130.83000000000001</c:v>
                </c:pt>
                <c:pt idx="1">
                  <c:v>138.61000000000001</c:v>
                </c:pt>
                <c:pt idx="2">
                  <c:v>125.2</c:v>
                </c:pt>
                <c:pt idx="3">
                  <c:v>122.35</c:v>
                </c:pt>
                <c:pt idx="4">
                  <c:v>92.09</c:v>
                </c:pt>
              </c:numCache>
            </c:numRef>
          </c:val>
          <c:extLst>
            <c:ext xmlns:c16="http://schemas.microsoft.com/office/drawing/2014/chart" uri="{C3380CC4-5D6E-409C-BE32-E72D297353CC}">
              <c16:uniqueId val="{00000000-67FE-461E-A74F-D3F452798E66}"/>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107.95</c:v>
                </c:pt>
                <c:pt idx="1">
                  <c:v>104.47</c:v>
                </c:pt>
                <c:pt idx="2">
                  <c:v>103.81</c:v>
                </c:pt>
                <c:pt idx="3">
                  <c:v>104.35</c:v>
                </c:pt>
                <c:pt idx="4">
                  <c:v>109.02</c:v>
                </c:pt>
              </c:numCache>
            </c:numRef>
          </c:val>
          <c:smooth val="0"/>
          <c:extLst>
            <c:ext xmlns:c16="http://schemas.microsoft.com/office/drawing/2014/chart" uri="{C3380CC4-5D6E-409C-BE32-E72D297353CC}">
              <c16:uniqueId val="{00000001-67FE-461E-A74F-D3F452798E66}"/>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35.97</c:v>
                </c:pt>
                <c:pt idx="1">
                  <c:v>35.81</c:v>
                </c:pt>
                <c:pt idx="2">
                  <c:v>37.14</c:v>
                </c:pt>
                <c:pt idx="3">
                  <c:v>37.35</c:v>
                </c:pt>
                <c:pt idx="4">
                  <c:v>22.54</c:v>
                </c:pt>
              </c:numCache>
            </c:numRef>
          </c:val>
          <c:extLst>
            <c:ext xmlns:c16="http://schemas.microsoft.com/office/drawing/2014/chart" uri="{C3380CC4-5D6E-409C-BE32-E72D297353CC}">
              <c16:uniqueId val="{00000000-200F-4AFE-BE22-1C32C8F61259}"/>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48.3</c:v>
                </c:pt>
                <c:pt idx="1">
                  <c:v>45.14</c:v>
                </c:pt>
                <c:pt idx="2">
                  <c:v>45.85</c:v>
                </c:pt>
                <c:pt idx="3">
                  <c:v>47.31</c:v>
                </c:pt>
                <c:pt idx="4">
                  <c:v>49.39</c:v>
                </c:pt>
              </c:numCache>
            </c:numRef>
          </c:val>
          <c:smooth val="0"/>
          <c:extLst>
            <c:ext xmlns:c16="http://schemas.microsoft.com/office/drawing/2014/chart" uri="{C3380CC4-5D6E-409C-BE32-E72D297353CC}">
              <c16:uniqueId val="{00000001-200F-4AFE-BE22-1C32C8F61259}"/>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63.35</c:v>
                </c:pt>
                <c:pt idx="1">
                  <c:v>62.23</c:v>
                </c:pt>
                <c:pt idx="2">
                  <c:v>62.07</c:v>
                </c:pt>
                <c:pt idx="3">
                  <c:v>63.8</c:v>
                </c:pt>
                <c:pt idx="4">
                  <c:v>23.75</c:v>
                </c:pt>
              </c:numCache>
            </c:numRef>
          </c:val>
          <c:extLst>
            <c:ext xmlns:c16="http://schemas.microsoft.com/office/drawing/2014/chart" uri="{C3380CC4-5D6E-409C-BE32-E72D297353CC}">
              <c16:uniqueId val="{00000000-8EA5-4113-A61B-552AC5D83D00}"/>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12.43</c:v>
                </c:pt>
                <c:pt idx="1">
                  <c:v>13.58</c:v>
                </c:pt>
                <c:pt idx="2">
                  <c:v>14.13</c:v>
                </c:pt>
                <c:pt idx="3">
                  <c:v>16.77</c:v>
                </c:pt>
                <c:pt idx="4">
                  <c:v>18.57</c:v>
                </c:pt>
              </c:numCache>
            </c:numRef>
          </c:val>
          <c:smooth val="0"/>
          <c:extLst>
            <c:ext xmlns:c16="http://schemas.microsoft.com/office/drawing/2014/chart" uri="{C3380CC4-5D6E-409C-BE32-E72D297353CC}">
              <c16:uniqueId val="{00000001-8EA5-4113-A61B-552AC5D83D00}"/>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78D-4077-96B2-B33F7C67BABE}"/>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12.44</c:v>
                </c:pt>
                <c:pt idx="1">
                  <c:v>16.399999999999999</c:v>
                </c:pt>
                <c:pt idx="2">
                  <c:v>25.66</c:v>
                </c:pt>
                <c:pt idx="3">
                  <c:v>21.69</c:v>
                </c:pt>
                <c:pt idx="4">
                  <c:v>11</c:v>
                </c:pt>
              </c:numCache>
            </c:numRef>
          </c:val>
          <c:smooth val="0"/>
          <c:extLst>
            <c:ext xmlns:c16="http://schemas.microsoft.com/office/drawing/2014/chart" uri="{C3380CC4-5D6E-409C-BE32-E72D297353CC}">
              <c16:uniqueId val="{00000001-778D-4077-96B2-B33F7C67BABE}"/>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665.19</c:v>
                </c:pt>
                <c:pt idx="1">
                  <c:v>1091.75</c:v>
                </c:pt>
                <c:pt idx="2">
                  <c:v>548.42999999999995</c:v>
                </c:pt>
                <c:pt idx="3">
                  <c:v>653.14</c:v>
                </c:pt>
                <c:pt idx="4">
                  <c:v>365.21</c:v>
                </c:pt>
              </c:numCache>
            </c:numRef>
          </c:val>
          <c:extLst>
            <c:ext xmlns:c16="http://schemas.microsoft.com/office/drawing/2014/chart" uri="{C3380CC4-5D6E-409C-BE32-E72D297353CC}">
              <c16:uniqueId val="{00000000-8358-486C-BF78-D66C33900E79}"/>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371.89</c:v>
                </c:pt>
                <c:pt idx="1">
                  <c:v>293.23</c:v>
                </c:pt>
                <c:pt idx="2">
                  <c:v>300.14</c:v>
                </c:pt>
                <c:pt idx="3">
                  <c:v>301.04000000000002</c:v>
                </c:pt>
                <c:pt idx="4">
                  <c:v>371.81</c:v>
                </c:pt>
              </c:numCache>
            </c:numRef>
          </c:val>
          <c:smooth val="0"/>
          <c:extLst>
            <c:ext xmlns:c16="http://schemas.microsoft.com/office/drawing/2014/chart" uri="{C3380CC4-5D6E-409C-BE32-E72D297353CC}">
              <c16:uniqueId val="{00000001-8358-486C-BF78-D66C33900E79}"/>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189.85</c:v>
                </c:pt>
                <c:pt idx="1">
                  <c:v>238.81</c:v>
                </c:pt>
                <c:pt idx="2">
                  <c:v>233.37</c:v>
                </c:pt>
                <c:pt idx="3">
                  <c:v>278.97000000000003</c:v>
                </c:pt>
                <c:pt idx="4">
                  <c:v>516.45000000000005</c:v>
                </c:pt>
              </c:numCache>
            </c:numRef>
          </c:val>
          <c:extLst>
            <c:ext xmlns:c16="http://schemas.microsoft.com/office/drawing/2014/chart" uri="{C3380CC4-5D6E-409C-BE32-E72D297353CC}">
              <c16:uniqueId val="{00000000-0960-4269-9627-90BC16487948}"/>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483.11</c:v>
                </c:pt>
                <c:pt idx="1">
                  <c:v>542.29999999999995</c:v>
                </c:pt>
                <c:pt idx="2">
                  <c:v>566.65</c:v>
                </c:pt>
                <c:pt idx="3">
                  <c:v>551.62</c:v>
                </c:pt>
                <c:pt idx="4">
                  <c:v>465.85</c:v>
                </c:pt>
              </c:numCache>
            </c:numRef>
          </c:val>
          <c:smooth val="0"/>
          <c:extLst>
            <c:ext xmlns:c16="http://schemas.microsoft.com/office/drawing/2014/chart" uri="{C3380CC4-5D6E-409C-BE32-E72D297353CC}">
              <c16:uniqueId val="{00000001-0960-4269-9627-90BC16487948}"/>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132.69999999999999</c:v>
                </c:pt>
                <c:pt idx="1">
                  <c:v>141.62</c:v>
                </c:pt>
                <c:pt idx="2">
                  <c:v>125.62</c:v>
                </c:pt>
                <c:pt idx="3">
                  <c:v>124.07</c:v>
                </c:pt>
                <c:pt idx="4">
                  <c:v>87.71</c:v>
                </c:pt>
              </c:numCache>
            </c:numRef>
          </c:val>
          <c:extLst>
            <c:ext xmlns:c16="http://schemas.microsoft.com/office/drawing/2014/chart" uri="{C3380CC4-5D6E-409C-BE32-E72D297353CC}">
              <c16:uniqueId val="{00000000-EC1E-4B99-BACB-15790149D081}"/>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93.28</c:v>
                </c:pt>
                <c:pt idx="1">
                  <c:v>87.51</c:v>
                </c:pt>
                <c:pt idx="2">
                  <c:v>84.77</c:v>
                </c:pt>
                <c:pt idx="3">
                  <c:v>87.11</c:v>
                </c:pt>
                <c:pt idx="4">
                  <c:v>92.39</c:v>
                </c:pt>
              </c:numCache>
            </c:numRef>
          </c:val>
          <c:smooth val="0"/>
          <c:extLst>
            <c:ext xmlns:c16="http://schemas.microsoft.com/office/drawing/2014/chart" uri="{C3380CC4-5D6E-409C-BE32-E72D297353CC}">
              <c16:uniqueId val="{00000001-EC1E-4B99-BACB-15790149D081}"/>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94.46</c:v>
                </c:pt>
                <c:pt idx="1">
                  <c:v>89.35</c:v>
                </c:pt>
                <c:pt idx="2">
                  <c:v>100.73</c:v>
                </c:pt>
                <c:pt idx="3">
                  <c:v>99.78</c:v>
                </c:pt>
                <c:pt idx="4">
                  <c:v>127.68</c:v>
                </c:pt>
              </c:numCache>
            </c:numRef>
          </c:val>
          <c:extLst>
            <c:ext xmlns:c16="http://schemas.microsoft.com/office/drawing/2014/chart" uri="{C3380CC4-5D6E-409C-BE32-E72D297353CC}">
              <c16:uniqueId val="{00000000-63F8-4A58-91BE-6420756D31F7}"/>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208.29</c:v>
                </c:pt>
                <c:pt idx="1">
                  <c:v>218.42</c:v>
                </c:pt>
                <c:pt idx="2">
                  <c:v>227.27</c:v>
                </c:pt>
                <c:pt idx="3">
                  <c:v>223.98</c:v>
                </c:pt>
                <c:pt idx="4">
                  <c:v>192.98</c:v>
                </c:pt>
              </c:numCache>
            </c:numRef>
          </c:val>
          <c:smooth val="0"/>
          <c:extLst>
            <c:ext xmlns:c16="http://schemas.microsoft.com/office/drawing/2014/chart" uri="{C3380CC4-5D6E-409C-BE32-E72D297353CC}">
              <c16:uniqueId val="{00000001-63F8-4A58-91BE-6420756D31F7}"/>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G28"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和歌山県　みなべ町</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A7</v>
      </c>
      <c r="X8" s="60"/>
      <c r="Y8" s="60"/>
      <c r="Z8" s="60"/>
      <c r="AA8" s="60"/>
      <c r="AB8" s="60"/>
      <c r="AC8" s="60"/>
      <c r="AD8" s="60" t="str">
        <f>データ!$M$6</f>
        <v>非設置</v>
      </c>
      <c r="AE8" s="60"/>
      <c r="AF8" s="60"/>
      <c r="AG8" s="60"/>
      <c r="AH8" s="60"/>
      <c r="AI8" s="60"/>
      <c r="AJ8" s="60"/>
      <c r="AK8" s="4"/>
      <c r="AL8" s="61">
        <f>データ!$R$6</f>
        <v>12328</v>
      </c>
      <c r="AM8" s="61"/>
      <c r="AN8" s="61"/>
      <c r="AO8" s="61"/>
      <c r="AP8" s="61"/>
      <c r="AQ8" s="61"/>
      <c r="AR8" s="61"/>
      <c r="AS8" s="61"/>
      <c r="AT8" s="52">
        <f>データ!$S$6</f>
        <v>120.28</v>
      </c>
      <c r="AU8" s="53"/>
      <c r="AV8" s="53"/>
      <c r="AW8" s="53"/>
      <c r="AX8" s="53"/>
      <c r="AY8" s="53"/>
      <c r="AZ8" s="53"/>
      <c r="BA8" s="53"/>
      <c r="BB8" s="54">
        <f>データ!$T$6</f>
        <v>102.49</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75.41</v>
      </c>
      <c r="J10" s="53"/>
      <c r="K10" s="53"/>
      <c r="L10" s="53"/>
      <c r="M10" s="53"/>
      <c r="N10" s="53"/>
      <c r="O10" s="64"/>
      <c r="P10" s="54">
        <f>データ!$P$6</f>
        <v>99.85</v>
      </c>
      <c r="Q10" s="54"/>
      <c r="R10" s="54"/>
      <c r="S10" s="54"/>
      <c r="T10" s="54"/>
      <c r="U10" s="54"/>
      <c r="V10" s="54"/>
      <c r="W10" s="61">
        <f>データ!$Q$6</f>
        <v>1699</v>
      </c>
      <c r="X10" s="61"/>
      <c r="Y10" s="61"/>
      <c r="Z10" s="61"/>
      <c r="AA10" s="61"/>
      <c r="AB10" s="61"/>
      <c r="AC10" s="61"/>
      <c r="AD10" s="2"/>
      <c r="AE10" s="2"/>
      <c r="AF10" s="2"/>
      <c r="AG10" s="2"/>
      <c r="AH10" s="4"/>
      <c r="AI10" s="4"/>
      <c r="AJ10" s="4"/>
      <c r="AK10" s="4"/>
      <c r="AL10" s="61">
        <f>データ!$U$6</f>
        <v>12234</v>
      </c>
      <c r="AM10" s="61"/>
      <c r="AN10" s="61"/>
      <c r="AO10" s="61"/>
      <c r="AP10" s="61"/>
      <c r="AQ10" s="61"/>
      <c r="AR10" s="61"/>
      <c r="AS10" s="61"/>
      <c r="AT10" s="52">
        <f>データ!$V$6</f>
        <v>30.4</v>
      </c>
      <c r="AU10" s="53"/>
      <c r="AV10" s="53"/>
      <c r="AW10" s="53"/>
      <c r="AX10" s="53"/>
      <c r="AY10" s="53"/>
      <c r="AZ10" s="53"/>
      <c r="BA10" s="53"/>
      <c r="BB10" s="54">
        <f>データ!$W$6</f>
        <v>402.43</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111</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110</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112</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6Qn0b4OkUyezW/8VPM+JEsro7wl9o2l7AwpcsBr0RYqdH5uloV7saHcCo/H+mjqqDbYzxbV8lRqgIuvsj3ic4Q==" saltValue="gu3gvts+e/zHkecww57tqQ=="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27</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52</v>
      </c>
      <c r="B4" s="31"/>
      <c r="C4" s="31"/>
      <c r="D4" s="31"/>
      <c r="E4" s="31"/>
      <c r="F4" s="31"/>
      <c r="G4" s="31"/>
      <c r="H4" s="91"/>
      <c r="I4" s="92"/>
      <c r="J4" s="92"/>
      <c r="K4" s="92"/>
      <c r="L4" s="92"/>
      <c r="M4" s="92"/>
      <c r="N4" s="92"/>
      <c r="O4" s="92"/>
      <c r="P4" s="92"/>
      <c r="Q4" s="92"/>
      <c r="R4" s="92"/>
      <c r="S4" s="92"/>
      <c r="T4" s="92"/>
      <c r="U4" s="92"/>
      <c r="V4" s="92"/>
      <c r="W4" s="93"/>
      <c r="X4" s="87" t="s">
        <v>53</v>
      </c>
      <c r="Y4" s="87"/>
      <c r="Z4" s="87"/>
      <c r="AA4" s="87"/>
      <c r="AB4" s="87"/>
      <c r="AC4" s="87"/>
      <c r="AD4" s="87"/>
      <c r="AE4" s="87"/>
      <c r="AF4" s="87"/>
      <c r="AG4" s="87"/>
      <c r="AH4" s="87"/>
      <c r="AI4" s="87" t="s">
        <v>54</v>
      </c>
      <c r="AJ4" s="87"/>
      <c r="AK4" s="87"/>
      <c r="AL4" s="87"/>
      <c r="AM4" s="87"/>
      <c r="AN4" s="87"/>
      <c r="AO4" s="87"/>
      <c r="AP4" s="87"/>
      <c r="AQ4" s="87"/>
      <c r="AR4" s="87"/>
      <c r="AS4" s="87"/>
      <c r="AT4" s="87" t="s">
        <v>55</v>
      </c>
      <c r="AU4" s="87"/>
      <c r="AV4" s="87"/>
      <c r="AW4" s="87"/>
      <c r="AX4" s="87"/>
      <c r="AY4" s="87"/>
      <c r="AZ4" s="87"/>
      <c r="BA4" s="87"/>
      <c r="BB4" s="87"/>
      <c r="BC4" s="87"/>
      <c r="BD4" s="87"/>
      <c r="BE4" s="87" t="s">
        <v>56</v>
      </c>
      <c r="BF4" s="87"/>
      <c r="BG4" s="87"/>
      <c r="BH4" s="87"/>
      <c r="BI4" s="87"/>
      <c r="BJ4" s="87"/>
      <c r="BK4" s="87"/>
      <c r="BL4" s="87"/>
      <c r="BM4" s="87"/>
      <c r="BN4" s="87"/>
      <c r="BO4" s="87"/>
      <c r="BP4" s="87" t="s">
        <v>57</v>
      </c>
      <c r="BQ4" s="87"/>
      <c r="BR4" s="87"/>
      <c r="BS4" s="87"/>
      <c r="BT4" s="87"/>
      <c r="BU4" s="87"/>
      <c r="BV4" s="87"/>
      <c r="BW4" s="87"/>
      <c r="BX4" s="87"/>
      <c r="BY4" s="87"/>
      <c r="BZ4" s="87"/>
      <c r="CA4" s="87" t="s">
        <v>58</v>
      </c>
      <c r="CB4" s="87"/>
      <c r="CC4" s="87"/>
      <c r="CD4" s="87"/>
      <c r="CE4" s="87"/>
      <c r="CF4" s="87"/>
      <c r="CG4" s="87"/>
      <c r="CH4" s="87"/>
      <c r="CI4" s="87"/>
      <c r="CJ4" s="87"/>
      <c r="CK4" s="87"/>
      <c r="CL4" s="87" t="s">
        <v>59</v>
      </c>
      <c r="CM4" s="87"/>
      <c r="CN4" s="87"/>
      <c r="CO4" s="87"/>
      <c r="CP4" s="87"/>
      <c r="CQ4" s="87"/>
      <c r="CR4" s="87"/>
      <c r="CS4" s="87"/>
      <c r="CT4" s="87"/>
      <c r="CU4" s="87"/>
      <c r="CV4" s="87"/>
      <c r="CW4" s="87" t="s">
        <v>60</v>
      </c>
      <c r="CX4" s="87"/>
      <c r="CY4" s="87"/>
      <c r="CZ4" s="87"/>
      <c r="DA4" s="87"/>
      <c r="DB4" s="87"/>
      <c r="DC4" s="87"/>
      <c r="DD4" s="87"/>
      <c r="DE4" s="87"/>
      <c r="DF4" s="87"/>
      <c r="DG4" s="87"/>
      <c r="DH4" s="87" t="s">
        <v>61</v>
      </c>
      <c r="DI4" s="87"/>
      <c r="DJ4" s="87"/>
      <c r="DK4" s="87"/>
      <c r="DL4" s="87"/>
      <c r="DM4" s="87"/>
      <c r="DN4" s="87"/>
      <c r="DO4" s="87"/>
      <c r="DP4" s="87"/>
      <c r="DQ4" s="87"/>
      <c r="DR4" s="87"/>
      <c r="DS4" s="87" t="s">
        <v>62</v>
      </c>
      <c r="DT4" s="87"/>
      <c r="DU4" s="87"/>
      <c r="DV4" s="87"/>
      <c r="DW4" s="87"/>
      <c r="DX4" s="87"/>
      <c r="DY4" s="87"/>
      <c r="DZ4" s="87"/>
      <c r="EA4" s="87"/>
      <c r="EB4" s="87"/>
      <c r="EC4" s="87"/>
      <c r="ED4" s="87" t="s">
        <v>63</v>
      </c>
      <c r="EE4" s="87"/>
      <c r="EF4" s="87"/>
      <c r="EG4" s="87"/>
      <c r="EH4" s="87"/>
      <c r="EI4" s="87"/>
      <c r="EJ4" s="87"/>
      <c r="EK4" s="87"/>
      <c r="EL4" s="87"/>
      <c r="EM4" s="87"/>
      <c r="EN4" s="87"/>
    </row>
    <row r="5" spans="1:144" x14ac:dyDescent="0.15">
      <c r="A5" s="29" t="s">
        <v>64</v>
      </c>
      <c r="B5" s="32"/>
      <c r="C5" s="32"/>
      <c r="D5" s="32"/>
      <c r="E5" s="32"/>
      <c r="F5" s="32"/>
      <c r="G5" s="32"/>
      <c r="H5" s="33" t="s">
        <v>65</v>
      </c>
      <c r="I5" s="33" t="s">
        <v>66</v>
      </c>
      <c r="J5" s="33" t="s">
        <v>67</v>
      </c>
      <c r="K5" s="33" t="s">
        <v>68</v>
      </c>
      <c r="L5" s="33" t="s">
        <v>69</v>
      </c>
      <c r="M5" s="33" t="s">
        <v>5</v>
      </c>
      <c r="N5" s="33" t="s">
        <v>70</v>
      </c>
      <c r="O5" s="33" t="s">
        <v>71</v>
      </c>
      <c r="P5" s="33" t="s">
        <v>72</v>
      </c>
      <c r="Q5" s="33" t="s">
        <v>73</v>
      </c>
      <c r="R5" s="33" t="s">
        <v>74</v>
      </c>
      <c r="S5" s="33" t="s">
        <v>75</v>
      </c>
      <c r="T5" s="33" t="s">
        <v>76</v>
      </c>
      <c r="U5" s="33" t="s">
        <v>77</v>
      </c>
      <c r="V5" s="33" t="s">
        <v>78</v>
      </c>
      <c r="W5" s="33" t="s">
        <v>79</v>
      </c>
      <c r="X5" s="33" t="s">
        <v>80</v>
      </c>
      <c r="Y5" s="33" t="s">
        <v>81</v>
      </c>
      <c r="Z5" s="33" t="s">
        <v>82</v>
      </c>
      <c r="AA5" s="33" t="s">
        <v>83</v>
      </c>
      <c r="AB5" s="33" t="s">
        <v>84</v>
      </c>
      <c r="AC5" s="33" t="s">
        <v>85</v>
      </c>
      <c r="AD5" s="33" t="s">
        <v>86</v>
      </c>
      <c r="AE5" s="33" t="s">
        <v>87</v>
      </c>
      <c r="AF5" s="33" t="s">
        <v>88</v>
      </c>
      <c r="AG5" s="33" t="s">
        <v>89</v>
      </c>
      <c r="AH5" s="33" t="s">
        <v>29</v>
      </c>
      <c r="AI5" s="33" t="s">
        <v>80</v>
      </c>
      <c r="AJ5" s="33" t="s">
        <v>81</v>
      </c>
      <c r="AK5" s="33" t="s">
        <v>82</v>
      </c>
      <c r="AL5" s="33" t="s">
        <v>83</v>
      </c>
      <c r="AM5" s="33" t="s">
        <v>84</v>
      </c>
      <c r="AN5" s="33" t="s">
        <v>85</v>
      </c>
      <c r="AO5" s="33" t="s">
        <v>86</v>
      </c>
      <c r="AP5" s="33" t="s">
        <v>87</v>
      </c>
      <c r="AQ5" s="33" t="s">
        <v>88</v>
      </c>
      <c r="AR5" s="33" t="s">
        <v>89</v>
      </c>
      <c r="AS5" s="33" t="s">
        <v>90</v>
      </c>
      <c r="AT5" s="33" t="s">
        <v>80</v>
      </c>
      <c r="AU5" s="33" t="s">
        <v>81</v>
      </c>
      <c r="AV5" s="33" t="s">
        <v>82</v>
      </c>
      <c r="AW5" s="33" t="s">
        <v>83</v>
      </c>
      <c r="AX5" s="33" t="s">
        <v>84</v>
      </c>
      <c r="AY5" s="33" t="s">
        <v>85</v>
      </c>
      <c r="AZ5" s="33" t="s">
        <v>86</v>
      </c>
      <c r="BA5" s="33" t="s">
        <v>87</v>
      </c>
      <c r="BB5" s="33" t="s">
        <v>88</v>
      </c>
      <c r="BC5" s="33" t="s">
        <v>89</v>
      </c>
      <c r="BD5" s="33" t="s">
        <v>90</v>
      </c>
      <c r="BE5" s="33" t="s">
        <v>80</v>
      </c>
      <c r="BF5" s="33" t="s">
        <v>81</v>
      </c>
      <c r="BG5" s="33" t="s">
        <v>82</v>
      </c>
      <c r="BH5" s="33" t="s">
        <v>83</v>
      </c>
      <c r="BI5" s="33" t="s">
        <v>84</v>
      </c>
      <c r="BJ5" s="33" t="s">
        <v>85</v>
      </c>
      <c r="BK5" s="33" t="s">
        <v>86</v>
      </c>
      <c r="BL5" s="33" t="s">
        <v>87</v>
      </c>
      <c r="BM5" s="33" t="s">
        <v>88</v>
      </c>
      <c r="BN5" s="33" t="s">
        <v>89</v>
      </c>
      <c r="BO5" s="33" t="s">
        <v>90</v>
      </c>
      <c r="BP5" s="33" t="s">
        <v>80</v>
      </c>
      <c r="BQ5" s="33" t="s">
        <v>81</v>
      </c>
      <c r="BR5" s="33" t="s">
        <v>82</v>
      </c>
      <c r="BS5" s="33" t="s">
        <v>83</v>
      </c>
      <c r="BT5" s="33" t="s">
        <v>84</v>
      </c>
      <c r="BU5" s="33" t="s">
        <v>85</v>
      </c>
      <c r="BV5" s="33" t="s">
        <v>86</v>
      </c>
      <c r="BW5" s="33" t="s">
        <v>87</v>
      </c>
      <c r="BX5" s="33" t="s">
        <v>88</v>
      </c>
      <c r="BY5" s="33" t="s">
        <v>89</v>
      </c>
      <c r="BZ5" s="33" t="s">
        <v>90</v>
      </c>
      <c r="CA5" s="33" t="s">
        <v>80</v>
      </c>
      <c r="CB5" s="33" t="s">
        <v>81</v>
      </c>
      <c r="CC5" s="33" t="s">
        <v>82</v>
      </c>
      <c r="CD5" s="33" t="s">
        <v>83</v>
      </c>
      <c r="CE5" s="33" t="s">
        <v>84</v>
      </c>
      <c r="CF5" s="33" t="s">
        <v>85</v>
      </c>
      <c r="CG5" s="33" t="s">
        <v>86</v>
      </c>
      <c r="CH5" s="33" t="s">
        <v>87</v>
      </c>
      <c r="CI5" s="33" t="s">
        <v>88</v>
      </c>
      <c r="CJ5" s="33" t="s">
        <v>89</v>
      </c>
      <c r="CK5" s="33" t="s">
        <v>90</v>
      </c>
      <c r="CL5" s="33" t="s">
        <v>80</v>
      </c>
      <c r="CM5" s="33" t="s">
        <v>81</v>
      </c>
      <c r="CN5" s="33" t="s">
        <v>82</v>
      </c>
      <c r="CO5" s="33" t="s">
        <v>83</v>
      </c>
      <c r="CP5" s="33" t="s">
        <v>84</v>
      </c>
      <c r="CQ5" s="33" t="s">
        <v>85</v>
      </c>
      <c r="CR5" s="33" t="s">
        <v>86</v>
      </c>
      <c r="CS5" s="33" t="s">
        <v>87</v>
      </c>
      <c r="CT5" s="33" t="s">
        <v>88</v>
      </c>
      <c r="CU5" s="33" t="s">
        <v>89</v>
      </c>
      <c r="CV5" s="33" t="s">
        <v>90</v>
      </c>
      <c r="CW5" s="33" t="s">
        <v>80</v>
      </c>
      <c r="CX5" s="33" t="s">
        <v>81</v>
      </c>
      <c r="CY5" s="33" t="s">
        <v>82</v>
      </c>
      <c r="CZ5" s="33" t="s">
        <v>83</v>
      </c>
      <c r="DA5" s="33" t="s">
        <v>84</v>
      </c>
      <c r="DB5" s="33" t="s">
        <v>85</v>
      </c>
      <c r="DC5" s="33" t="s">
        <v>86</v>
      </c>
      <c r="DD5" s="33" t="s">
        <v>87</v>
      </c>
      <c r="DE5" s="33" t="s">
        <v>88</v>
      </c>
      <c r="DF5" s="33" t="s">
        <v>89</v>
      </c>
      <c r="DG5" s="33" t="s">
        <v>90</v>
      </c>
      <c r="DH5" s="33" t="s">
        <v>80</v>
      </c>
      <c r="DI5" s="33" t="s">
        <v>81</v>
      </c>
      <c r="DJ5" s="33" t="s">
        <v>82</v>
      </c>
      <c r="DK5" s="33" t="s">
        <v>83</v>
      </c>
      <c r="DL5" s="33" t="s">
        <v>84</v>
      </c>
      <c r="DM5" s="33" t="s">
        <v>85</v>
      </c>
      <c r="DN5" s="33" t="s">
        <v>86</v>
      </c>
      <c r="DO5" s="33" t="s">
        <v>87</v>
      </c>
      <c r="DP5" s="33" t="s">
        <v>88</v>
      </c>
      <c r="DQ5" s="33" t="s">
        <v>89</v>
      </c>
      <c r="DR5" s="33" t="s">
        <v>90</v>
      </c>
      <c r="DS5" s="33" t="s">
        <v>80</v>
      </c>
      <c r="DT5" s="33" t="s">
        <v>81</v>
      </c>
      <c r="DU5" s="33" t="s">
        <v>82</v>
      </c>
      <c r="DV5" s="33" t="s">
        <v>83</v>
      </c>
      <c r="DW5" s="33" t="s">
        <v>84</v>
      </c>
      <c r="DX5" s="33" t="s">
        <v>85</v>
      </c>
      <c r="DY5" s="33" t="s">
        <v>86</v>
      </c>
      <c r="DZ5" s="33" t="s">
        <v>87</v>
      </c>
      <c r="EA5" s="33" t="s">
        <v>88</v>
      </c>
      <c r="EB5" s="33" t="s">
        <v>89</v>
      </c>
      <c r="EC5" s="33" t="s">
        <v>90</v>
      </c>
      <c r="ED5" s="33" t="s">
        <v>80</v>
      </c>
      <c r="EE5" s="33" t="s">
        <v>81</v>
      </c>
      <c r="EF5" s="33" t="s">
        <v>82</v>
      </c>
      <c r="EG5" s="33" t="s">
        <v>83</v>
      </c>
      <c r="EH5" s="33" t="s">
        <v>84</v>
      </c>
      <c r="EI5" s="33" t="s">
        <v>85</v>
      </c>
      <c r="EJ5" s="33" t="s">
        <v>86</v>
      </c>
      <c r="EK5" s="33" t="s">
        <v>87</v>
      </c>
      <c r="EL5" s="33" t="s">
        <v>88</v>
      </c>
      <c r="EM5" s="33" t="s">
        <v>89</v>
      </c>
      <c r="EN5" s="33" t="s">
        <v>90</v>
      </c>
    </row>
    <row r="6" spans="1:144" s="37" customFormat="1" x14ac:dyDescent="0.15">
      <c r="A6" s="29" t="s">
        <v>91</v>
      </c>
      <c r="B6" s="34">
        <f>B7</f>
        <v>2020</v>
      </c>
      <c r="C6" s="34">
        <f t="shared" ref="C6:W6" si="3">C7</f>
        <v>303917</v>
      </c>
      <c r="D6" s="34">
        <f t="shared" si="3"/>
        <v>46</v>
      </c>
      <c r="E6" s="34">
        <f t="shared" si="3"/>
        <v>1</v>
      </c>
      <c r="F6" s="34">
        <f t="shared" si="3"/>
        <v>0</v>
      </c>
      <c r="G6" s="34">
        <f t="shared" si="3"/>
        <v>1</v>
      </c>
      <c r="H6" s="34" t="str">
        <f t="shared" si="3"/>
        <v>和歌山県　みなべ町</v>
      </c>
      <c r="I6" s="34" t="str">
        <f t="shared" si="3"/>
        <v>法適用</v>
      </c>
      <c r="J6" s="34" t="str">
        <f t="shared" si="3"/>
        <v>水道事業</v>
      </c>
      <c r="K6" s="34" t="str">
        <f t="shared" si="3"/>
        <v>末端給水事業</v>
      </c>
      <c r="L6" s="34" t="str">
        <f t="shared" si="3"/>
        <v>A7</v>
      </c>
      <c r="M6" s="34" t="str">
        <f t="shared" si="3"/>
        <v>非設置</v>
      </c>
      <c r="N6" s="35" t="str">
        <f t="shared" si="3"/>
        <v>-</v>
      </c>
      <c r="O6" s="35">
        <f t="shared" si="3"/>
        <v>75.41</v>
      </c>
      <c r="P6" s="35">
        <f t="shared" si="3"/>
        <v>99.85</v>
      </c>
      <c r="Q6" s="35">
        <f t="shared" si="3"/>
        <v>1699</v>
      </c>
      <c r="R6" s="35">
        <f t="shared" si="3"/>
        <v>12328</v>
      </c>
      <c r="S6" s="35">
        <f t="shared" si="3"/>
        <v>120.28</v>
      </c>
      <c r="T6" s="35">
        <f t="shared" si="3"/>
        <v>102.49</v>
      </c>
      <c r="U6" s="35">
        <f t="shared" si="3"/>
        <v>12234</v>
      </c>
      <c r="V6" s="35">
        <f t="shared" si="3"/>
        <v>30.4</v>
      </c>
      <c r="W6" s="35">
        <f t="shared" si="3"/>
        <v>402.43</v>
      </c>
      <c r="X6" s="36">
        <f>IF(X7="",NA(),X7)</f>
        <v>130.83000000000001</v>
      </c>
      <c r="Y6" s="36">
        <f t="shared" ref="Y6:AG6" si="4">IF(Y7="",NA(),Y7)</f>
        <v>138.61000000000001</v>
      </c>
      <c r="Z6" s="36">
        <f t="shared" si="4"/>
        <v>125.2</v>
      </c>
      <c r="AA6" s="36">
        <f t="shared" si="4"/>
        <v>122.35</v>
      </c>
      <c r="AB6" s="36">
        <f t="shared" si="4"/>
        <v>92.09</v>
      </c>
      <c r="AC6" s="36">
        <f t="shared" si="4"/>
        <v>107.95</v>
      </c>
      <c r="AD6" s="36">
        <f t="shared" si="4"/>
        <v>104.47</v>
      </c>
      <c r="AE6" s="36">
        <f t="shared" si="4"/>
        <v>103.81</v>
      </c>
      <c r="AF6" s="36">
        <f t="shared" si="4"/>
        <v>104.35</v>
      </c>
      <c r="AG6" s="36">
        <f t="shared" si="4"/>
        <v>109.02</v>
      </c>
      <c r="AH6" s="35" t="str">
        <f>IF(AH7="","",IF(AH7="-","【-】","【"&amp;SUBSTITUTE(TEXT(AH7,"#,##0.00"),"-","△")&amp;"】"))</f>
        <v>【110.27】</v>
      </c>
      <c r="AI6" s="35">
        <f>IF(AI7="",NA(),AI7)</f>
        <v>0</v>
      </c>
      <c r="AJ6" s="35">
        <f t="shared" ref="AJ6:AR6" si="5">IF(AJ7="",NA(),AJ7)</f>
        <v>0</v>
      </c>
      <c r="AK6" s="35">
        <f t="shared" si="5"/>
        <v>0</v>
      </c>
      <c r="AL6" s="35">
        <f t="shared" si="5"/>
        <v>0</v>
      </c>
      <c r="AM6" s="35">
        <f t="shared" si="5"/>
        <v>0</v>
      </c>
      <c r="AN6" s="36">
        <f t="shared" si="5"/>
        <v>12.44</v>
      </c>
      <c r="AO6" s="36">
        <f t="shared" si="5"/>
        <v>16.399999999999999</v>
      </c>
      <c r="AP6" s="36">
        <f t="shared" si="5"/>
        <v>25.66</v>
      </c>
      <c r="AQ6" s="36">
        <f t="shared" si="5"/>
        <v>21.69</v>
      </c>
      <c r="AR6" s="36">
        <f t="shared" si="5"/>
        <v>11</v>
      </c>
      <c r="AS6" s="35" t="str">
        <f>IF(AS7="","",IF(AS7="-","【-】","【"&amp;SUBSTITUTE(TEXT(AS7,"#,##0.00"),"-","△")&amp;"】"))</f>
        <v>【1.15】</v>
      </c>
      <c r="AT6" s="36">
        <f>IF(AT7="",NA(),AT7)</f>
        <v>665.19</v>
      </c>
      <c r="AU6" s="36">
        <f t="shared" ref="AU6:BC6" si="6">IF(AU7="",NA(),AU7)</f>
        <v>1091.75</v>
      </c>
      <c r="AV6" s="36">
        <f t="shared" si="6"/>
        <v>548.42999999999995</v>
      </c>
      <c r="AW6" s="36">
        <f t="shared" si="6"/>
        <v>653.14</v>
      </c>
      <c r="AX6" s="36">
        <f t="shared" si="6"/>
        <v>365.21</v>
      </c>
      <c r="AY6" s="36">
        <f t="shared" si="6"/>
        <v>371.89</v>
      </c>
      <c r="AZ6" s="36">
        <f t="shared" si="6"/>
        <v>293.23</v>
      </c>
      <c r="BA6" s="36">
        <f t="shared" si="6"/>
        <v>300.14</v>
      </c>
      <c r="BB6" s="36">
        <f t="shared" si="6"/>
        <v>301.04000000000002</v>
      </c>
      <c r="BC6" s="36">
        <f t="shared" si="6"/>
        <v>371.81</v>
      </c>
      <c r="BD6" s="35" t="str">
        <f>IF(BD7="","",IF(BD7="-","【-】","【"&amp;SUBSTITUTE(TEXT(BD7,"#,##0.00"),"-","△")&amp;"】"))</f>
        <v>【260.31】</v>
      </c>
      <c r="BE6" s="36">
        <f>IF(BE7="",NA(),BE7)</f>
        <v>189.85</v>
      </c>
      <c r="BF6" s="36">
        <f t="shared" ref="BF6:BN6" si="7">IF(BF7="",NA(),BF7)</f>
        <v>238.81</v>
      </c>
      <c r="BG6" s="36">
        <f t="shared" si="7"/>
        <v>233.37</v>
      </c>
      <c r="BH6" s="36">
        <f t="shared" si="7"/>
        <v>278.97000000000003</v>
      </c>
      <c r="BI6" s="36">
        <f t="shared" si="7"/>
        <v>516.45000000000005</v>
      </c>
      <c r="BJ6" s="36">
        <f t="shared" si="7"/>
        <v>483.11</v>
      </c>
      <c r="BK6" s="36">
        <f t="shared" si="7"/>
        <v>542.29999999999995</v>
      </c>
      <c r="BL6" s="36">
        <f t="shared" si="7"/>
        <v>566.65</v>
      </c>
      <c r="BM6" s="36">
        <f t="shared" si="7"/>
        <v>551.62</v>
      </c>
      <c r="BN6" s="36">
        <f t="shared" si="7"/>
        <v>465.85</v>
      </c>
      <c r="BO6" s="35" t="str">
        <f>IF(BO7="","",IF(BO7="-","【-】","【"&amp;SUBSTITUTE(TEXT(BO7,"#,##0.00"),"-","△")&amp;"】"))</f>
        <v>【275.67】</v>
      </c>
      <c r="BP6" s="36">
        <f>IF(BP7="",NA(),BP7)</f>
        <v>132.69999999999999</v>
      </c>
      <c r="BQ6" s="36">
        <f t="shared" ref="BQ6:BY6" si="8">IF(BQ7="",NA(),BQ7)</f>
        <v>141.62</v>
      </c>
      <c r="BR6" s="36">
        <f t="shared" si="8"/>
        <v>125.62</v>
      </c>
      <c r="BS6" s="36">
        <f t="shared" si="8"/>
        <v>124.07</v>
      </c>
      <c r="BT6" s="36">
        <f t="shared" si="8"/>
        <v>87.71</v>
      </c>
      <c r="BU6" s="36">
        <f t="shared" si="8"/>
        <v>93.28</v>
      </c>
      <c r="BV6" s="36">
        <f t="shared" si="8"/>
        <v>87.51</v>
      </c>
      <c r="BW6" s="36">
        <f t="shared" si="8"/>
        <v>84.77</v>
      </c>
      <c r="BX6" s="36">
        <f t="shared" si="8"/>
        <v>87.11</v>
      </c>
      <c r="BY6" s="36">
        <f t="shared" si="8"/>
        <v>92.39</v>
      </c>
      <c r="BZ6" s="35" t="str">
        <f>IF(BZ7="","",IF(BZ7="-","【-】","【"&amp;SUBSTITUTE(TEXT(BZ7,"#,##0.00"),"-","△")&amp;"】"))</f>
        <v>【100.05】</v>
      </c>
      <c r="CA6" s="36">
        <f>IF(CA7="",NA(),CA7)</f>
        <v>94.46</v>
      </c>
      <c r="CB6" s="36">
        <f t="shared" ref="CB6:CJ6" si="9">IF(CB7="",NA(),CB7)</f>
        <v>89.35</v>
      </c>
      <c r="CC6" s="36">
        <f t="shared" si="9"/>
        <v>100.73</v>
      </c>
      <c r="CD6" s="36">
        <f t="shared" si="9"/>
        <v>99.78</v>
      </c>
      <c r="CE6" s="36">
        <f t="shared" si="9"/>
        <v>127.68</v>
      </c>
      <c r="CF6" s="36">
        <f t="shared" si="9"/>
        <v>208.29</v>
      </c>
      <c r="CG6" s="36">
        <f t="shared" si="9"/>
        <v>218.42</v>
      </c>
      <c r="CH6" s="36">
        <f t="shared" si="9"/>
        <v>227.27</v>
      </c>
      <c r="CI6" s="36">
        <f t="shared" si="9"/>
        <v>223.98</v>
      </c>
      <c r="CJ6" s="36">
        <f t="shared" si="9"/>
        <v>192.98</v>
      </c>
      <c r="CK6" s="35" t="str">
        <f>IF(CK7="","",IF(CK7="-","【-】","【"&amp;SUBSTITUTE(TEXT(CK7,"#,##0.00"),"-","△")&amp;"】"))</f>
        <v>【166.40】</v>
      </c>
      <c r="CL6" s="36">
        <f>IF(CL7="",NA(),CL7)</f>
        <v>63.55</v>
      </c>
      <c r="CM6" s="36">
        <f t="shared" ref="CM6:CU6" si="10">IF(CM7="",NA(),CM7)</f>
        <v>49.84</v>
      </c>
      <c r="CN6" s="36">
        <f t="shared" si="10"/>
        <v>51.21</v>
      </c>
      <c r="CO6" s="36">
        <f t="shared" si="10"/>
        <v>48.58</v>
      </c>
      <c r="CP6" s="36">
        <f t="shared" si="10"/>
        <v>72.069999999999993</v>
      </c>
      <c r="CQ6" s="36">
        <f t="shared" si="10"/>
        <v>49.32</v>
      </c>
      <c r="CR6" s="36">
        <f t="shared" si="10"/>
        <v>50.24</v>
      </c>
      <c r="CS6" s="36">
        <f t="shared" si="10"/>
        <v>50.29</v>
      </c>
      <c r="CT6" s="36">
        <f t="shared" si="10"/>
        <v>49.64</v>
      </c>
      <c r="CU6" s="36">
        <f t="shared" si="10"/>
        <v>54.43</v>
      </c>
      <c r="CV6" s="35" t="str">
        <f>IF(CV7="","",IF(CV7="-","【-】","【"&amp;SUBSTITUTE(TEXT(CV7,"#,##0.00"),"-","△")&amp;"】"))</f>
        <v>【60.69】</v>
      </c>
      <c r="CW6" s="36">
        <f>IF(CW7="",NA(),CW7)</f>
        <v>87.96</v>
      </c>
      <c r="CX6" s="36">
        <f t="shared" ref="CX6:DF6" si="11">IF(CX7="",NA(),CX7)</f>
        <v>86.81</v>
      </c>
      <c r="CY6" s="36">
        <f t="shared" si="11"/>
        <v>82.74</v>
      </c>
      <c r="CZ6" s="36">
        <f t="shared" si="11"/>
        <v>83.26</v>
      </c>
      <c r="DA6" s="36">
        <f t="shared" si="11"/>
        <v>87.38</v>
      </c>
      <c r="DB6" s="36">
        <f t="shared" si="11"/>
        <v>79.34</v>
      </c>
      <c r="DC6" s="36">
        <f t="shared" si="11"/>
        <v>78.650000000000006</v>
      </c>
      <c r="DD6" s="36">
        <f t="shared" si="11"/>
        <v>77.73</v>
      </c>
      <c r="DE6" s="36">
        <f t="shared" si="11"/>
        <v>78.09</v>
      </c>
      <c r="DF6" s="36">
        <f t="shared" si="11"/>
        <v>79.44</v>
      </c>
      <c r="DG6" s="35" t="str">
        <f>IF(DG7="","",IF(DG7="-","【-】","【"&amp;SUBSTITUTE(TEXT(DG7,"#,##0.00"),"-","△")&amp;"】"))</f>
        <v>【89.82】</v>
      </c>
      <c r="DH6" s="36">
        <f>IF(DH7="",NA(),DH7)</f>
        <v>35.97</v>
      </c>
      <c r="DI6" s="36">
        <f t="shared" ref="DI6:DQ6" si="12">IF(DI7="",NA(),DI7)</f>
        <v>35.81</v>
      </c>
      <c r="DJ6" s="36">
        <f t="shared" si="12"/>
        <v>37.14</v>
      </c>
      <c r="DK6" s="36">
        <f t="shared" si="12"/>
        <v>37.35</v>
      </c>
      <c r="DL6" s="36">
        <f t="shared" si="12"/>
        <v>22.54</v>
      </c>
      <c r="DM6" s="36">
        <f t="shared" si="12"/>
        <v>48.3</v>
      </c>
      <c r="DN6" s="36">
        <f t="shared" si="12"/>
        <v>45.14</v>
      </c>
      <c r="DO6" s="36">
        <f t="shared" si="12"/>
        <v>45.85</v>
      </c>
      <c r="DP6" s="36">
        <f t="shared" si="12"/>
        <v>47.31</v>
      </c>
      <c r="DQ6" s="36">
        <f t="shared" si="12"/>
        <v>49.39</v>
      </c>
      <c r="DR6" s="35" t="str">
        <f>IF(DR7="","",IF(DR7="-","【-】","【"&amp;SUBSTITUTE(TEXT(DR7,"#,##0.00"),"-","△")&amp;"】"))</f>
        <v>【50.19】</v>
      </c>
      <c r="DS6" s="36">
        <f>IF(DS7="",NA(),DS7)</f>
        <v>63.35</v>
      </c>
      <c r="DT6" s="36">
        <f t="shared" ref="DT6:EB6" si="13">IF(DT7="",NA(),DT7)</f>
        <v>62.23</v>
      </c>
      <c r="DU6" s="36">
        <f t="shared" si="13"/>
        <v>62.07</v>
      </c>
      <c r="DV6" s="36">
        <f t="shared" si="13"/>
        <v>63.8</v>
      </c>
      <c r="DW6" s="36">
        <f t="shared" si="13"/>
        <v>23.75</v>
      </c>
      <c r="DX6" s="36">
        <f t="shared" si="13"/>
        <v>12.43</v>
      </c>
      <c r="DY6" s="36">
        <f t="shared" si="13"/>
        <v>13.58</v>
      </c>
      <c r="DZ6" s="36">
        <f t="shared" si="13"/>
        <v>14.13</v>
      </c>
      <c r="EA6" s="36">
        <f t="shared" si="13"/>
        <v>16.77</v>
      </c>
      <c r="EB6" s="36">
        <f t="shared" si="13"/>
        <v>18.57</v>
      </c>
      <c r="EC6" s="35" t="str">
        <f>IF(EC7="","",IF(EC7="-","【-】","【"&amp;SUBSTITUTE(TEXT(EC7,"#,##0.00"),"-","△")&amp;"】"))</f>
        <v>【20.63】</v>
      </c>
      <c r="ED6" s="36">
        <f>IF(ED7="",NA(),ED7)</f>
        <v>1.46</v>
      </c>
      <c r="EE6" s="36">
        <f t="shared" ref="EE6:EM6" si="14">IF(EE7="",NA(),EE7)</f>
        <v>1.6</v>
      </c>
      <c r="EF6" s="36">
        <f t="shared" si="14"/>
        <v>1.34</v>
      </c>
      <c r="EG6" s="36">
        <f t="shared" si="14"/>
        <v>1.47</v>
      </c>
      <c r="EH6" s="36">
        <f t="shared" si="14"/>
        <v>1.1000000000000001</v>
      </c>
      <c r="EI6" s="36">
        <f t="shared" si="14"/>
        <v>0.46</v>
      </c>
      <c r="EJ6" s="36">
        <f t="shared" si="14"/>
        <v>0.44</v>
      </c>
      <c r="EK6" s="36">
        <f t="shared" si="14"/>
        <v>0.52</v>
      </c>
      <c r="EL6" s="36">
        <f t="shared" si="14"/>
        <v>0.47</v>
      </c>
      <c r="EM6" s="36">
        <f t="shared" si="14"/>
        <v>0.44</v>
      </c>
      <c r="EN6" s="35" t="str">
        <f>IF(EN7="","",IF(EN7="-","【-】","【"&amp;SUBSTITUTE(TEXT(EN7,"#,##0.00"),"-","△")&amp;"】"))</f>
        <v>【0.69】</v>
      </c>
    </row>
    <row r="7" spans="1:144" s="37" customFormat="1" x14ac:dyDescent="0.15">
      <c r="A7" s="29"/>
      <c r="B7" s="38">
        <v>2020</v>
      </c>
      <c r="C7" s="38">
        <v>303917</v>
      </c>
      <c r="D7" s="38">
        <v>46</v>
      </c>
      <c r="E7" s="38">
        <v>1</v>
      </c>
      <c r="F7" s="38">
        <v>0</v>
      </c>
      <c r="G7" s="38">
        <v>1</v>
      </c>
      <c r="H7" s="38" t="s">
        <v>92</v>
      </c>
      <c r="I7" s="38" t="s">
        <v>93</v>
      </c>
      <c r="J7" s="38" t="s">
        <v>94</v>
      </c>
      <c r="K7" s="38" t="s">
        <v>95</v>
      </c>
      <c r="L7" s="38" t="s">
        <v>96</v>
      </c>
      <c r="M7" s="38" t="s">
        <v>97</v>
      </c>
      <c r="N7" s="39" t="s">
        <v>98</v>
      </c>
      <c r="O7" s="39">
        <v>75.41</v>
      </c>
      <c r="P7" s="39">
        <v>99.85</v>
      </c>
      <c r="Q7" s="39">
        <v>1699</v>
      </c>
      <c r="R7" s="39">
        <v>12328</v>
      </c>
      <c r="S7" s="39">
        <v>120.28</v>
      </c>
      <c r="T7" s="39">
        <v>102.49</v>
      </c>
      <c r="U7" s="39">
        <v>12234</v>
      </c>
      <c r="V7" s="39">
        <v>30.4</v>
      </c>
      <c r="W7" s="39">
        <v>402.43</v>
      </c>
      <c r="X7" s="39">
        <v>130.83000000000001</v>
      </c>
      <c r="Y7" s="39">
        <v>138.61000000000001</v>
      </c>
      <c r="Z7" s="39">
        <v>125.2</v>
      </c>
      <c r="AA7" s="39">
        <v>122.35</v>
      </c>
      <c r="AB7" s="39">
        <v>92.09</v>
      </c>
      <c r="AC7" s="39">
        <v>107.95</v>
      </c>
      <c r="AD7" s="39">
        <v>104.47</v>
      </c>
      <c r="AE7" s="39">
        <v>103.81</v>
      </c>
      <c r="AF7" s="39">
        <v>104.35</v>
      </c>
      <c r="AG7" s="39">
        <v>109.02</v>
      </c>
      <c r="AH7" s="39">
        <v>110.27</v>
      </c>
      <c r="AI7" s="39">
        <v>0</v>
      </c>
      <c r="AJ7" s="39">
        <v>0</v>
      </c>
      <c r="AK7" s="39">
        <v>0</v>
      </c>
      <c r="AL7" s="39">
        <v>0</v>
      </c>
      <c r="AM7" s="39">
        <v>0</v>
      </c>
      <c r="AN7" s="39">
        <v>12.44</v>
      </c>
      <c r="AO7" s="39">
        <v>16.399999999999999</v>
      </c>
      <c r="AP7" s="39">
        <v>25.66</v>
      </c>
      <c r="AQ7" s="39">
        <v>21.69</v>
      </c>
      <c r="AR7" s="39">
        <v>11</v>
      </c>
      <c r="AS7" s="39">
        <v>1.1499999999999999</v>
      </c>
      <c r="AT7" s="39">
        <v>665.19</v>
      </c>
      <c r="AU7" s="39">
        <v>1091.75</v>
      </c>
      <c r="AV7" s="39">
        <v>548.42999999999995</v>
      </c>
      <c r="AW7" s="39">
        <v>653.14</v>
      </c>
      <c r="AX7" s="39">
        <v>365.21</v>
      </c>
      <c r="AY7" s="39">
        <v>371.89</v>
      </c>
      <c r="AZ7" s="39">
        <v>293.23</v>
      </c>
      <c r="BA7" s="39">
        <v>300.14</v>
      </c>
      <c r="BB7" s="39">
        <v>301.04000000000002</v>
      </c>
      <c r="BC7" s="39">
        <v>371.81</v>
      </c>
      <c r="BD7" s="39">
        <v>260.31</v>
      </c>
      <c r="BE7" s="39">
        <v>189.85</v>
      </c>
      <c r="BF7" s="39">
        <v>238.81</v>
      </c>
      <c r="BG7" s="39">
        <v>233.37</v>
      </c>
      <c r="BH7" s="39">
        <v>278.97000000000003</v>
      </c>
      <c r="BI7" s="39">
        <v>516.45000000000005</v>
      </c>
      <c r="BJ7" s="39">
        <v>483.11</v>
      </c>
      <c r="BK7" s="39">
        <v>542.29999999999995</v>
      </c>
      <c r="BL7" s="39">
        <v>566.65</v>
      </c>
      <c r="BM7" s="39">
        <v>551.62</v>
      </c>
      <c r="BN7" s="39">
        <v>465.85</v>
      </c>
      <c r="BO7" s="39">
        <v>275.67</v>
      </c>
      <c r="BP7" s="39">
        <v>132.69999999999999</v>
      </c>
      <c r="BQ7" s="39">
        <v>141.62</v>
      </c>
      <c r="BR7" s="39">
        <v>125.62</v>
      </c>
      <c r="BS7" s="39">
        <v>124.07</v>
      </c>
      <c r="BT7" s="39">
        <v>87.71</v>
      </c>
      <c r="BU7" s="39">
        <v>93.28</v>
      </c>
      <c r="BV7" s="39">
        <v>87.51</v>
      </c>
      <c r="BW7" s="39">
        <v>84.77</v>
      </c>
      <c r="BX7" s="39">
        <v>87.11</v>
      </c>
      <c r="BY7" s="39">
        <v>92.39</v>
      </c>
      <c r="BZ7" s="39">
        <v>100.05</v>
      </c>
      <c r="CA7" s="39">
        <v>94.46</v>
      </c>
      <c r="CB7" s="39">
        <v>89.35</v>
      </c>
      <c r="CC7" s="39">
        <v>100.73</v>
      </c>
      <c r="CD7" s="39">
        <v>99.78</v>
      </c>
      <c r="CE7" s="39">
        <v>127.68</v>
      </c>
      <c r="CF7" s="39">
        <v>208.29</v>
      </c>
      <c r="CG7" s="39">
        <v>218.42</v>
      </c>
      <c r="CH7" s="39">
        <v>227.27</v>
      </c>
      <c r="CI7" s="39">
        <v>223.98</v>
      </c>
      <c r="CJ7" s="39">
        <v>192.98</v>
      </c>
      <c r="CK7" s="39">
        <v>166.4</v>
      </c>
      <c r="CL7" s="39">
        <v>63.55</v>
      </c>
      <c r="CM7" s="39">
        <v>49.84</v>
      </c>
      <c r="CN7" s="39">
        <v>51.21</v>
      </c>
      <c r="CO7" s="39">
        <v>48.58</v>
      </c>
      <c r="CP7" s="39">
        <v>72.069999999999993</v>
      </c>
      <c r="CQ7" s="39">
        <v>49.32</v>
      </c>
      <c r="CR7" s="39">
        <v>50.24</v>
      </c>
      <c r="CS7" s="39">
        <v>50.29</v>
      </c>
      <c r="CT7" s="39">
        <v>49.64</v>
      </c>
      <c r="CU7" s="39">
        <v>54.43</v>
      </c>
      <c r="CV7" s="39">
        <v>60.69</v>
      </c>
      <c r="CW7" s="39">
        <v>87.96</v>
      </c>
      <c r="CX7" s="39">
        <v>86.81</v>
      </c>
      <c r="CY7" s="39">
        <v>82.74</v>
      </c>
      <c r="CZ7" s="39">
        <v>83.26</v>
      </c>
      <c r="DA7" s="39">
        <v>87.38</v>
      </c>
      <c r="DB7" s="39">
        <v>79.34</v>
      </c>
      <c r="DC7" s="39">
        <v>78.650000000000006</v>
      </c>
      <c r="DD7" s="39">
        <v>77.73</v>
      </c>
      <c r="DE7" s="39">
        <v>78.09</v>
      </c>
      <c r="DF7" s="39">
        <v>79.44</v>
      </c>
      <c r="DG7" s="39">
        <v>89.82</v>
      </c>
      <c r="DH7" s="39">
        <v>35.97</v>
      </c>
      <c r="DI7" s="39">
        <v>35.81</v>
      </c>
      <c r="DJ7" s="39">
        <v>37.14</v>
      </c>
      <c r="DK7" s="39">
        <v>37.35</v>
      </c>
      <c r="DL7" s="39">
        <v>22.54</v>
      </c>
      <c r="DM7" s="39">
        <v>48.3</v>
      </c>
      <c r="DN7" s="39">
        <v>45.14</v>
      </c>
      <c r="DO7" s="39">
        <v>45.85</v>
      </c>
      <c r="DP7" s="39">
        <v>47.31</v>
      </c>
      <c r="DQ7" s="39">
        <v>49.39</v>
      </c>
      <c r="DR7" s="39">
        <v>50.19</v>
      </c>
      <c r="DS7" s="39">
        <v>63.35</v>
      </c>
      <c r="DT7" s="39">
        <v>62.23</v>
      </c>
      <c r="DU7" s="39">
        <v>62.07</v>
      </c>
      <c r="DV7" s="39">
        <v>63.8</v>
      </c>
      <c r="DW7" s="39">
        <v>23.75</v>
      </c>
      <c r="DX7" s="39">
        <v>12.43</v>
      </c>
      <c r="DY7" s="39">
        <v>13.58</v>
      </c>
      <c r="DZ7" s="39">
        <v>14.13</v>
      </c>
      <c r="EA7" s="39">
        <v>16.77</v>
      </c>
      <c r="EB7" s="39">
        <v>18.57</v>
      </c>
      <c r="EC7" s="39">
        <v>20.63</v>
      </c>
      <c r="ED7" s="39">
        <v>1.46</v>
      </c>
      <c r="EE7" s="39">
        <v>1.6</v>
      </c>
      <c r="EF7" s="39">
        <v>1.34</v>
      </c>
      <c r="EG7" s="39">
        <v>1.47</v>
      </c>
      <c r="EH7" s="39">
        <v>1.1000000000000001</v>
      </c>
      <c r="EI7" s="39">
        <v>0.46</v>
      </c>
      <c r="EJ7" s="39">
        <v>0.44</v>
      </c>
      <c r="EK7" s="39">
        <v>0.52</v>
      </c>
      <c r="EL7" s="39">
        <v>0.47</v>
      </c>
      <c r="EM7" s="39">
        <v>0.44</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99</v>
      </c>
      <c r="C9" s="42" t="s">
        <v>100</v>
      </c>
      <c r="D9" s="42" t="s">
        <v>101</v>
      </c>
      <c r="E9" s="42" t="s">
        <v>102</v>
      </c>
      <c r="F9" s="42" t="s">
        <v>103</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104</v>
      </c>
    </row>
    <row r="12" spans="1:144" x14ac:dyDescent="0.15">
      <c r="B12">
        <v>1</v>
      </c>
      <c r="C12">
        <v>1</v>
      </c>
      <c r="D12">
        <v>1</v>
      </c>
      <c r="E12">
        <v>1</v>
      </c>
      <c r="F12">
        <v>2</v>
      </c>
      <c r="G12" t="s">
        <v>105</v>
      </c>
    </row>
    <row r="13" spans="1:144" x14ac:dyDescent="0.15">
      <c r="B13" t="s">
        <v>106</v>
      </c>
      <c r="C13" t="s">
        <v>107</v>
      </c>
      <c r="D13" t="s">
        <v>107</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FJ-USER</cp:lastModifiedBy>
  <cp:lastPrinted>2022-02-07T04:46:25Z</cp:lastPrinted>
  <dcterms:created xsi:type="dcterms:W3CDTF">2021-12-03T06:54:45Z</dcterms:created>
  <dcterms:modified xsi:type="dcterms:W3CDTF">2022-02-07T04:46:38Z</dcterms:modified>
  <cp:category/>
</cp:coreProperties>
</file>