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inm317\Desktop\令和3年度（令和2年度決算）\20_印南町\"/>
    </mc:Choice>
  </mc:AlternateContent>
  <xr:revisionPtr revIDLastSave="0" documentId="13_ncr:1_{AD8D4FF5-9D6C-4A20-A24C-38C7DC12321B}" xr6:coauthVersionLast="43" xr6:coauthVersionMax="43" xr10:uidLastSave="{00000000-0000-0000-0000-000000000000}"/>
  <workbookProtection workbookAlgorithmName="SHA-512" workbookHashValue="9jveoJatyPClt0PDbeTGIwJS6sbUQf+WrLcBvG9GzdB9q8wYgu2wAZGe+GqUrypFH38B24jdsi40uP2cYX6V5Q==" workbookSaltValue="vwwGqNoXk5PVEmkFlZdVe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<sst xmlns="http://schemas.openxmlformats.org/spreadsheetml/2006/main" count="247" uniqueCount="119">
  <si>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</si>
  <si>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</si>
  <si>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</si>
  <si>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</si>
  <si>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</si>
  <si>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</si>
  <si>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</si>
  <si>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</si>
  <si>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</si>
  <si>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</si>
  <si>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</si>
  <si>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</si>
  <si>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</si>
  <si>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</si>
  <si>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</si>
  <si>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</si>
  <si>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</si>
  <si>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</si>
  <si>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</si>
  <si>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</si>
  <si>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</si>
  <si>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</si>
  <si>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</si>
  <si>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</si>
  <si>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</si>
  <si>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</si>
  <si>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</si>
  <si>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</si>
  <si>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</si>
  <si>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</si>
  <si>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</si>
  <si>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</si>
  <si>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</si>
  <si>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</si>
  <si>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</si>
  <si>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</si>
  <si>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</si>
  <si>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</si>
  <si>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</si>
  <si>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</si>
  <si>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</si>
  <si>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</si>
  <si>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</si>
  <si>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</si>
  <si>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</si>
  <si>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</si>
  <si>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</si>
  <si>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</si>
  <si>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</si>
  <si>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</si>
  <si>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</si>
  <si>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</si>
  <si>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</si>
  <si>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</si>
  <si>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</si>
  <si>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</si>
  <si>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</si>
  <si>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</si>
  <si>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</si>
  <si>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</si>
  <si>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</si>
  <si>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</si>
  <si>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</si>
  <si>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</si>
  <si>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</si>
  <si>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</si>
  <si>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</si>
  <si>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</si>
  <si>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</si>
  <si>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</si>
  <si>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</si>
  <si>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</si>
  <si>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</si>
  <si>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</si>
  <si>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</si>
  <si>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</si>
  <si>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</si>
  <si>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</si>
  <si>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</si>
  <si>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</si>
  <si>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</si>
  <si>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</si>
  <si>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</si>
  <si>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</si>
  <si>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</si>
  <si>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</si>
  <si>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</si>
  <si>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</si>
  <si>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</si>
  <si>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</si>
  <si>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</si>
  <si>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</si>
  <si>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</si>
  <si>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</si>
  <si>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</si>
  <si>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</si>
  <si>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</si>
  <si>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</si>
  <si>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印南町</t>
  </si>
  <si>
    <t>法非適用</t>
  </si>
  <si>
    <t>下水道事業</t>
  </si>
  <si>
    <t>個別排水処理</t>
  </si>
  <si>
    <t>L3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</si>
  <si>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</si>
  <si>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</si>
  <si>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</si>
  <si>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</si>
  <si>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</si>
  <si>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</si>
  <si>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</si>
  <si>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</si>
  <si>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</si>
  <si>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</si>
  <si>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</si>
  <si>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</si>
  <si>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</si>
  <si>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①収益的収支比率が3年連続で微減しているが、これは企業債償還金に対する一般会計からの繰入金を資本的収入として受け入れたためである。会計全体で見ると、収支均衡は保てている状態である。
　②企業債残高対事業規模比率は企業債の元利償還金返済のためで基準外繰入を含め全額負担されており、一般会計へ大きく依存している状況である。
　⑤経費回収率⑥汚水処理原価⑦施設利用率については、類似団体と比べて良好で適切規模と言えるが、唯一、経費回収率が100%を下回っているため、経営改善の必要がある。
　⑧水洗化率が類似団体を下回っているのは、個別排水処理事業は農業集落排水事業の補完的事業とされており、処理区域が同一で区域内人口の分母が大きくなり平均を下回る値となっている。</t>
    <rPh sb="15" eb="17">
      <t>ビゲン</t>
    </rPh>
    <rPh sb="85" eb="87">
      <t>ジョウタイ</t>
    </rPh>
    <rPh sb="107" eb="109">
      <t>キギョウ</t>
    </rPh>
    <rPh sb="109" eb="110">
      <t>サイ</t>
    </rPh>
    <rPh sb="111" eb="113">
      <t>ガンリ</t>
    </rPh>
    <rPh sb="113" eb="116">
      <t>ショウカンキン</t>
    </rPh>
    <rPh sb="116" eb="118">
      <t>ヘンサイ</t>
    </rPh>
    <rPh sb="122" eb="125">
      <t>キジュンガイ</t>
    </rPh>
    <rPh sb="125" eb="127">
      <t>クリイレ</t>
    </rPh>
    <rPh sb="128" eb="129">
      <t>フク</t>
    </rPh>
    <rPh sb="130" eb="132">
      <t>ゼンガク</t>
    </rPh>
    <rPh sb="132" eb="134">
      <t>フタン</t>
    </rPh>
    <rPh sb="140" eb="142">
      <t>イッパン</t>
    </rPh>
    <rPh sb="142" eb="144">
      <t>カイケイ</t>
    </rPh>
    <rPh sb="145" eb="146">
      <t>オオ</t>
    </rPh>
    <rPh sb="198" eb="200">
      <t>テキセツ</t>
    </rPh>
    <rPh sb="200" eb="202">
      <t>キボ</t>
    </rPh>
    <rPh sb="208" eb="210">
      <t>ユイイツ</t>
    </rPh>
    <rPh sb="231" eb="233">
      <t>ケイエイ</t>
    </rPh>
    <phoneticPr fontId="4"/>
  </si>
  <si>
    <t xml:space="preserve"> 合併浄化槽による処理方式のため、管渠は整備しておらず改善率は発生しない。各電気設備については保守点検を実施し、適時交換等の対応を行っている。
 個別排水事業も企業会計を適用する予定であり、令和3年度に資産調査業務を行い、資産価値を把握することになっている。</t>
    <rPh sb="73" eb="75">
      <t>コベツ</t>
    </rPh>
    <rPh sb="75" eb="77">
      <t>ハイスイ</t>
    </rPh>
    <rPh sb="77" eb="79">
      <t>ジギョウ</t>
    </rPh>
    <rPh sb="80" eb="82">
      <t>キギョウ</t>
    </rPh>
    <rPh sb="82" eb="84">
      <t>カイケイ</t>
    </rPh>
    <rPh sb="85" eb="87">
      <t>テキヨウ</t>
    </rPh>
    <rPh sb="89" eb="91">
      <t>ヨテイ</t>
    </rPh>
    <rPh sb="95" eb="97">
      <t>レイワ</t>
    </rPh>
    <rPh sb="98" eb="100">
      <t>ネンド</t>
    </rPh>
    <rPh sb="101" eb="103">
      <t>シサン</t>
    </rPh>
    <rPh sb="103" eb="105">
      <t>チョウサ</t>
    </rPh>
    <rPh sb="105" eb="107">
      <t>ギョウム</t>
    </rPh>
    <rPh sb="108" eb="109">
      <t>オコナ</t>
    </rPh>
    <rPh sb="111" eb="113">
      <t>シサン</t>
    </rPh>
    <rPh sb="113" eb="115">
      <t>カチ</t>
    </rPh>
    <rPh sb="116" eb="118">
      <t>ハアク</t>
    </rPh>
    <phoneticPr fontId="4"/>
  </si>
  <si>
    <t xml:space="preserve"> 各戸に整備した設備に老朽化による軽微な修繕や交換が発生しているが、令和6年度から企業会計の一部を適用する予定であり、今後も適切な設備管理と費用抑制に努める必要と個別排水事業の見直しも視野に入れていく必要がある。</t>
    <rPh sb="78" eb="80">
      <t>ヒツヨウ</t>
    </rPh>
    <rPh sb="81" eb="83">
      <t>コベツ</t>
    </rPh>
    <rPh sb="83" eb="85">
      <t>ハイスイ</t>
    </rPh>
    <rPh sb="85" eb="87">
      <t>ジギョウ</t>
    </rPh>
    <rPh sb="88" eb="90">
      <t>ミナオ</t>
    </rPh>
    <rPh sb="92" eb="94">
      <t>シヤ</t>
    </rPh>
    <rPh sb="95" eb="96">
      <t>イ</t>
    </rPh>
    <rPh sb="100" eb="1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</si>
</sst>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17-408F-ABD1-05EA992DD88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17-408F-ABD1-05EA992DD88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71.430000000000007</c:v>
                </c:pt>
                <c:pt idx="1">
                  <c:v>71.430000000000007</c:v>
                </c:pt>
                <c:pt idx="2">
                  <c:v>71.430000000000007</c:v>
                </c:pt>
                <c:pt idx="3">
                  <c:v>100</c:v>
                </c:pt>
                <c:pt idx="4">
                  <c:v>71.430000000000007</c:v>
                </c:pt>
              </c:numCache>
            </c:numRef>
          </c:val>
          <c:extLst>
            <c:ext xmlns:c16="http://schemas.microsoft.com/office/drawing/2014/chart" uri="{C3380CC4-5D6E-409C-BE32-E72D297353CC}">
              <c16:uniqueId val="{00000000-C40B-4252-9E2B-26C5B119D3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41.51</c:v>
                </c:pt>
                <c:pt idx="1">
                  <c:v>49.31</c:v>
                </c:pt>
                <c:pt idx="2">
                  <c:v>47.29</c:v>
                </c:pt>
                <c:pt idx="3">
                  <c:v>54.73</c:v>
                </c:pt>
                <c:pt idx="4">
                  <c:v>56.29</c:v>
                </c:pt>
              </c:numCache>
            </c:numRef>
          </c:val>
          <c:smooth val="0"/>
          <c:extLst>
            <c:ext xmlns:c16="http://schemas.microsoft.com/office/drawing/2014/chart" uri="{C3380CC4-5D6E-409C-BE32-E72D297353CC}">
              <c16:uniqueId val="{00000001-C40B-4252-9E2B-26C5B119D3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6.71</c:v>
                </c:pt>
                <c:pt idx="1">
                  <c:v>6.61</c:v>
                </c:pt>
                <c:pt idx="2">
                  <c:v>6.44</c:v>
                </c:pt>
                <c:pt idx="3">
                  <c:v>6.24</c:v>
                </c:pt>
                <c:pt idx="4">
                  <c:v>7.04</c:v>
                </c:pt>
              </c:numCache>
            </c:numRef>
          </c:val>
          <c:extLst>
            <c:ext xmlns:c16="http://schemas.microsoft.com/office/drawing/2014/chart" uri="{C3380CC4-5D6E-409C-BE32-E72D297353CC}">
              <c16:uniqueId val="{00000000-9C88-42E5-8696-472DBCC6E52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68.72</c:v>
                </c:pt>
                <c:pt idx="1">
                  <c:v>57.28</c:v>
                </c:pt>
                <c:pt idx="2">
                  <c:v>57.74</c:v>
                </c:pt>
                <c:pt idx="3">
                  <c:v>54.72</c:v>
                </c:pt>
                <c:pt idx="4">
                  <c:v>54.06</c:v>
                </c:pt>
              </c:numCache>
            </c:numRef>
          </c:val>
          <c:smooth val="0"/>
          <c:extLst>
            <c:ext xmlns:c16="http://schemas.microsoft.com/office/drawing/2014/chart" uri="{C3380CC4-5D6E-409C-BE32-E72D297353CC}">
              <c16:uniqueId val="{00000001-9C88-42E5-8696-472DBCC6E52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99.83</c:v>
                </c:pt>
                <c:pt idx="1">
                  <c:v>100</c:v>
                </c:pt>
                <c:pt idx="2">
                  <c:v>70.790000000000006</c:v>
                </c:pt>
                <c:pt idx="3">
                  <c:v>69.98</c:v>
                </c:pt>
                <c:pt idx="4">
                  <c:v>69.31</c:v>
                </c:pt>
              </c:numCache>
            </c:numRef>
          </c:val>
          <c:extLst>
            <c:ext xmlns:c16="http://schemas.microsoft.com/office/drawing/2014/chart" uri="{C3380CC4-5D6E-409C-BE32-E72D297353CC}">
              <c16:uniqueId val="{00000000-6766-4E79-8C9D-A519BDAEB33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66-4E79-8C9D-A519BDAEB33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3D-4027-B58F-9A89EA000D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3D-4027-B58F-9A89EA000D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B4-46C9-91F1-F133C1D06AD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B4-46C9-91F1-F133C1D06AD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AC-4A3E-ACD6-6F858D6170B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AC-4A3E-ACD6-6F858D6170B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D8-42DD-A8C2-E110A39AB0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D8-42DD-A8C2-E110A39AB0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62-465E-A572-477F6DA81A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503.8</c:v>
                </c:pt>
                <c:pt idx="1">
                  <c:v>768.3</c:v>
                </c:pt>
                <c:pt idx="2">
                  <c:v>918.36</c:v>
                </c:pt>
                <c:pt idx="3">
                  <c:v>860.05</c:v>
                </c:pt>
                <c:pt idx="4">
                  <c:v>745.86</c:v>
                </c:pt>
              </c:numCache>
            </c:numRef>
          </c:val>
          <c:smooth val="0"/>
          <c:extLst>
            <c:ext xmlns:c16="http://schemas.microsoft.com/office/drawing/2014/chart" uri="{C3380CC4-5D6E-409C-BE32-E72D297353CC}">
              <c16:uniqueId val="{00000001-F162-465E-A572-477F6DA81A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75.239999999999995</c:v>
                </c:pt>
                <c:pt idx="1">
                  <c:v>73.62</c:v>
                </c:pt>
                <c:pt idx="2">
                  <c:v>73.48</c:v>
                </c:pt>
                <c:pt idx="3">
                  <c:v>74.27</c:v>
                </c:pt>
                <c:pt idx="4">
                  <c:v>73.61</c:v>
                </c:pt>
              </c:numCache>
            </c:numRef>
          </c:val>
          <c:extLst>
            <c:ext xmlns:c16="http://schemas.microsoft.com/office/drawing/2014/chart" uri="{C3380CC4-5D6E-409C-BE32-E72D297353CC}">
              <c16:uniqueId val="{00000000-AF61-4559-BC17-924D8441B0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51.58</c:v>
                </c:pt>
                <c:pt idx="1">
                  <c:v>53.36</c:v>
                </c:pt>
                <c:pt idx="2">
                  <c:v>50.94</c:v>
                </c:pt>
                <c:pt idx="3">
                  <c:v>44.86</c:v>
                </c:pt>
                <c:pt idx="4">
                  <c:v>38.090000000000003</c:v>
                </c:pt>
              </c:numCache>
            </c:numRef>
          </c:val>
          <c:smooth val="0"/>
          <c:extLst>
            <c:ext xmlns:c16="http://schemas.microsoft.com/office/drawing/2014/chart" uri="{C3380CC4-5D6E-409C-BE32-E72D297353CC}">
              <c16:uniqueId val="{00000001-AF61-4559-BC17-924D8441B0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233.84</c:v>
                </c:pt>
                <c:pt idx="1">
                  <c:v>239.77</c:v>
                </c:pt>
                <c:pt idx="2">
                  <c:v>238.49</c:v>
                </c:pt>
                <c:pt idx="3">
                  <c:v>235.93</c:v>
                </c:pt>
                <c:pt idx="4">
                  <c:v>235.7</c:v>
                </c:pt>
              </c:numCache>
            </c:numRef>
          </c:val>
          <c:extLst>
            <c:ext xmlns:c16="http://schemas.microsoft.com/office/drawing/2014/chart" uri="{C3380CC4-5D6E-409C-BE32-E72D297353CC}">
              <c16:uniqueId val="{00000000-42C9-49FC-BD57-6DB0481F626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333.58</c:v>
                </c:pt>
                <c:pt idx="1">
                  <c:v>347.38</c:v>
                </c:pt>
                <c:pt idx="2">
                  <c:v>371.2</c:v>
                </c:pt>
                <c:pt idx="3">
                  <c:v>496.36</c:v>
                </c:pt>
                <c:pt idx="4">
                  <c:v>609.26</c:v>
                </c:pt>
              </c:numCache>
            </c:numRef>
          </c:val>
          <c:smooth val="0"/>
          <c:extLst>
            <c:ext xmlns:c16="http://schemas.microsoft.com/office/drawing/2014/chart" uri="{C3380CC4-5D6E-409C-BE32-E72D297353CC}">
              <c16:uniqueId val="{00000001-42C9-49FC-BD57-6DB0481F626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【780.89】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9"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和歌山県　印南町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L3</v>
      </c>
      <c r="X8" s="49"/>
      <c r="Y8" s="49"/>
      <c r="Z8" s="49"/>
      <c r="AA8" s="49"/>
      <c r="AB8" s="49"/>
      <c r="AC8" s="49"/>
      <c r="AD8" s="50" t="str">
        <f>データ!$M$6</f>
        <v>非設置</v>
      </c>
      <c r="AE8" s="50"/>
      <c r="AF8" s="50"/>
      <c r="AG8" s="50"/>
      <c r="AH8" s="50"/>
      <c r="AI8" s="50"/>
      <c r="AJ8" s="50"/>
      <c r="AK8" s="3"/>
      <c r="AL8" s="51">
        <f>データ!S6</f>
        <v>8112</v>
      </c>
      <c r="AM8" s="51"/>
      <c r="AN8" s="51"/>
      <c r="AO8" s="51"/>
      <c r="AP8" s="51"/>
      <c r="AQ8" s="51"/>
      <c r="AR8" s="51"/>
      <c r="AS8" s="51"/>
      <c r="AT8" s="46">
        <f>データ!T6</f>
        <v>113.62</v>
      </c>
      <c r="AU8" s="46"/>
      <c r="AV8" s="46"/>
      <c r="AW8" s="46"/>
      <c r="AX8" s="46"/>
      <c r="AY8" s="46"/>
      <c r="AZ8" s="46"/>
      <c r="BA8" s="46"/>
      <c r="BB8" s="46">
        <f>データ!U6</f>
        <v>71.400000000000006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13.7</v>
      </c>
      <c r="Q10" s="46"/>
      <c r="R10" s="46"/>
      <c r="S10" s="46"/>
      <c r="T10" s="46"/>
      <c r="U10" s="46"/>
      <c r="V10" s="46"/>
      <c r="W10" s="46">
        <f>データ!Q6</f>
        <v>100</v>
      </c>
      <c r="X10" s="46"/>
      <c r="Y10" s="46"/>
      <c r="Z10" s="46"/>
      <c r="AA10" s="46"/>
      <c r="AB10" s="46"/>
      <c r="AC10" s="46"/>
      <c r="AD10" s="51">
        <f>データ!R6</f>
        <v>4987</v>
      </c>
      <c r="AE10" s="51"/>
      <c r="AF10" s="51"/>
      <c r="AG10" s="51"/>
      <c r="AH10" s="51"/>
      <c r="AI10" s="51"/>
      <c r="AJ10" s="51"/>
      <c r="AK10" s="2"/>
      <c r="AL10" s="51">
        <f>データ!V6</f>
        <v>1108</v>
      </c>
      <c r="AM10" s="51"/>
      <c r="AN10" s="51"/>
      <c r="AO10" s="51"/>
      <c r="AP10" s="51"/>
      <c r="AQ10" s="51"/>
      <c r="AR10" s="51"/>
      <c r="AS10" s="51"/>
      <c r="AT10" s="46">
        <f>データ!W6</f>
        <v>0.38</v>
      </c>
      <c r="AU10" s="46"/>
      <c r="AV10" s="46"/>
      <c r="AW10" s="46"/>
      <c r="AX10" s="46"/>
      <c r="AY10" s="46"/>
      <c r="AZ10" s="46"/>
      <c r="BA10" s="46"/>
      <c r="BB10" s="46">
        <f>データ!X6</f>
        <v>2915.79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【780.89】</v>
      </c>
      <c r="I86" s="26" t="str">
        <f>データ!CA6</f>
        <v>【48.58】</v>
      </c>
      <c r="J86" s="26" t="str">
        <f>データ!CL6</f>
        <v>【328.08】</v>
      </c>
      <c r="K86" s="26" t="str">
        <f>データ!CW6</f>
        <v>【46.74】</v>
      </c>
      <c r="L86" s="26" t="str">
        <f>データ!DH6</f>
        <v>【81.12】</v>
      </c>
      <c r="M86" s="26" t="s">
        <v>44</v>
      </c>
      <c r="N86" s="26" t="s">
        <v>44</v>
      </c>
      <c r="O86" s="26" t="str">
        <f>データ!EO6</f>
        <v>【-】</v>
      </c>
    </row>
  </sheetData>
  <sheetProtection algorithmName="SHA-512" hashValue="TRLjrzUIKVAKzlaZhl3J8WADZAVUS73NS6huHIgC1PnBplLu695jS7xRMdFiRoaljeSBO1HiALY3iFuGG7eQ9w==" saltValue="JA9I/77rYLOyNbcn1+HO1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303909</v>
      </c>
      <c r="D6" s="33">
        <f t="shared" si="3"/>
        <v>47</v>
      </c>
      <c r="E6" s="33">
        <f t="shared" si="3"/>
        <v>18</v>
      </c>
      <c r="F6" s="33">
        <f t="shared" si="3"/>
        <v>1</v>
      </c>
      <c r="G6" s="33">
        <f t="shared" si="3"/>
        <v>0</v>
      </c>
      <c r="H6" s="33" t="str">
        <f t="shared" si="3"/>
        <v>和歌山県　印南町</v>
      </c>
      <c r="I6" s="33" t="str">
        <f t="shared" si="3"/>
        <v>法非適用</v>
      </c>
      <c r="J6" s="33" t="str">
        <f t="shared" si="3"/>
        <v>下水道事業</v>
      </c>
      <c r="K6" s="33" t="str">
        <f t="shared" si="3"/>
        <v>個別排水処理</v>
      </c>
      <c r="L6" s="33" t="str">
        <f t="shared" si="3"/>
        <v>L3</v>
      </c>
      <c r="M6" s="33" t="str">
        <f t="shared" si="3"/>
        <v>非設置</v>
      </c>
      <c r="N6" s="34" t="str">
        <f t="shared" si="3"/>
        <v>-</v>
      </c>
      <c r="O6" s="34" t="str">
        <f t="shared" si="3"/>
        <v>該当数値なし</v>
      </c>
      <c r="P6" s="34">
        <f t="shared" si="3"/>
        <v>13.7</v>
      </c>
      <c r="Q6" s="34">
        <f t="shared" si="3"/>
        <v>100</v>
      </c>
      <c r="R6" s="34">
        <f t="shared" si="3"/>
        <v>4987</v>
      </c>
      <c r="S6" s="34">
        <f t="shared" si="3"/>
        <v>8112</v>
      </c>
      <c r="T6" s="34">
        <f t="shared" si="3"/>
        <v>113.62</v>
      </c>
      <c r="U6" s="34">
        <f t="shared" si="3"/>
        <v>71.400000000000006</v>
      </c>
      <c r="V6" s="34">
        <f t="shared" si="3"/>
        <v>1108</v>
      </c>
      <c r="W6" s="34">
        <f t="shared" si="3"/>
        <v>0.38</v>
      </c>
      <c r="X6" s="34">
        <f t="shared" si="3"/>
        <v>2915.79</v>
      </c>
      <c r="Y6" s="35">
        <f>IF(Y7="",NA(),Y7)</f>
        <v>99.83</v>
      </c>
      <c r="Z6" s="35">
        <f t="shared" ref="Z6:AH6" si="4">IF(Z7="",NA(),Z7)</f>
        <v>100</v>
      </c>
      <c r="AA6" s="35">
        <f t="shared" si="4"/>
        <v>70.790000000000006</v>
      </c>
      <c r="AB6" s="35">
        <f t="shared" si="4"/>
        <v>69.98</v>
      </c>
      <c r="AC6" s="35">
        <f t="shared" si="4"/>
        <v>69.31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503.8</v>
      </c>
      <c r="BL6" s="35">
        <f t="shared" si="7"/>
        <v>768.3</v>
      </c>
      <c r="BM6" s="35">
        <f t="shared" si="7"/>
        <v>918.36</v>
      </c>
      <c r="BN6" s="35">
        <f t="shared" si="7"/>
        <v>860.05</v>
      </c>
      <c r="BO6" s="35">
        <f t="shared" si="7"/>
        <v>745.86</v>
      </c>
      <c r="BP6" s="34" t="str">
        <f>IF(BP7="","",IF(BP7="-","【-】","【"&amp;SUBSTITUTE(TEXT(BP7,"#,##0.00"),"-","△")&amp;"】"))</f>
        <v>【780.89】</v>
      </c>
      <c r="BQ6" s="35">
        <f>IF(BQ7="",NA(),BQ7)</f>
        <v>75.239999999999995</v>
      </c>
      <c r="BR6" s="35">
        <f t="shared" ref="BR6:BZ6" si="8">IF(BR7="",NA(),BR7)</f>
        <v>73.62</v>
      </c>
      <c r="BS6" s="35">
        <f t="shared" si="8"/>
        <v>73.48</v>
      </c>
      <c r="BT6" s="35">
        <f t="shared" si="8"/>
        <v>74.27</v>
      </c>
      <c r="BU6" s="35">
        <f t="shared" si="8"/>
        <v>73.61</v>
      </c>
      <c r="BV6" s="35">
        <f t="shared" si="8"/>
        <v>51.58</v>
      </c>
      <c r="BW6" s="35">
        <f t="shared" si="8"/>
        <v>53.36</v>
      </c>
      <c r="BX6" s="35">
        <f t="shared" si="8"/>
        <v>50.94</v>
      </c>
      <c r="BY6" s="35">
        <f t="shared" si="8"/>
        <v>44.86</v>
      </c>
      <c r="BZ6" s="35">
        <f t="shared" si="8"/>
        <v>38.090000000000003</v>
      </c>
      <c r="CA6" s="34" t="str">
        <f>IF(CA7="","",IF(CA7="-","【-】","【"&amp;SUBSTITUTE(TEXT(CA7,"#,##0.00"),"-","△")&amp;"】"))</f>
        <v>【48.58】</v>
      </c>
      <c r="CB6" s="35">
        <f>IF(CB7="",NA(),CB7)</f>
        <v>233.84</v>
      </c>
      <c r="CC6" s="35">
        <f t="shared" ref="CC6:CK6" si="9">IF(CC7="",NA(),CC7)</f>
        <v>239.77</v>
      </c>
      <c r="CD6" s="35">
        <f t="shared" si="9"/>
        <v>238.49</v>
      </c>
      <c r="CE6" s="35">
        <f t="shared" si="9"/>
        <v>235.93</v>
      </c>
      <c r="CF6" s="35">
        <f t="shared" si="9"/>
        <v>235.7</v>
      </c>
      <c r="CG6" s="35">
        <f t="shared" si="9"/>
        <v>333.58</v>
      </c>
      <c r="CH6" s="35">
        <f t="shared" si="9"/>
        <v>347.38</v>
      </c>
      <c r="CI6" s="35">
        <f t="shared" si="9"/>
        <v>371.2</v>
      </c>
      <c r="CJ6" s="35">
        <f t="shared" si="9"/>
        <v>496.36</v>
      </c>
      <c r="CK6" s="35">
        <f t="shared" si="9"/>
        <v>609.26</v>
      </c>
      <c r="CL6" s="34" t="str">
        <f>IF(CL7="","",IF(CL7="-","【-】","【"&amp;SUBSTITUTE(TEXT(CL7,"#,##0.00"),"-","△")&amp;"】"))</f>
        <v>【328.08】</v>
      </c>
      <c r="CM6" s="35">
        <f>IF(CM7="",NA(),CM7)</f>
        <v>71.430000000000007</v>
      </c>
      <c r="CN6" s="35">
        <f t="shared" ref="CN6:CV6" si="10">IF(CN7="",NA(),CN7)</f>
        <v>71.430000000000007</v>
      </c>
      <c r="CO6" s="35">
        <f t="shared" si="10"/>
        <v>71.430000000000007</v>
      </c>
      <c r="CP6" s="35">
        <f t="shared" si="10"/>
        <v>100</v>
      </c>
      <c r="CQ6" s="35">
        <f t="shared" si="10"/>
        <v>71.430000000000007</v>
      </c>
      <c r="CR6" s="35">
        <f t="shared" si="10"/>
        <v>41.51</v>
      </c>
      <c r="CS6" s="35">
        <f t="shared" si="10"/>
        <v>49.31</v>
      </c>
      <c r="CT6" s="35">
        <f t="shared" si="10"/>
        <v>47.29</v>
      </c>
      <c r="CU6" s="35">
        <f t="shared" si="10"/>
        <v>54.73</v>
      </c>
      <c r="CV6" s="35">
        <f t="shared" si="10"/>
        <v>56.29</v>
      </c>
      <c r="CW6" s="34" t="str">
        <f>IF(CW7="","",IF(CW7="-","【-】","【"&amp;SUBSTITUTE(TEXT(CW7,"#,##0.00"),"-","△")&amp;"】"))</f>
        <v>【46.74】</v>
      </c>
      <c r="CX6" s="35">
        <f>IF(CX7="",NA(),CX7)</f>
        <v>6.71</v>
      </c>
      <c r="CY6" s="35">
        <f t="shared" ref="CY6:DG6" si="11">IF(CY7="",NA(),CY7)</f>
        <v>6.61</v>
      </c>
      <c r="CZ6" s="35">
        <f t="shared" si="11"/>
        <v>6.44</v>
      </c>
      <c r="DA6" s="35">
        <f t="shared" si="11"/>
        <v>6.24</v>
      </c>
      <c r="DB6" s="35">
        <f t="shared" si="11"/>
        <v>7.04</v>
      </c>
      <c r="DC6" s="35">
        <f t="shared" si="11"/>
        <v>68.72</v>
      </c>
      <c r="DD6" s="35">
        <f t="shared" si="11"/>
        <v>57.28</v>
      </c>
      <c r="DE6" s="35">
        <f t="shared" si="11"/>
        <v>57.74</v>
      </c>
      <c r="DF6" s="35">
        <f t="shared" si="11"/>
        <v>54.72</v>
      </c>
      <c r="DG6" s="35">
        <f t="shared" si="11"/>
        <v>54.06</v>
      </c>
      <c r="DH6" s="34" t="str">
        <f>IF(DH7="","",IF(DH7="-","【-】","【"&amp;SUBSTITUTE(TEXT(DH7,"#,##0.00"),"-","△")&amp;"】"))</f>
        <v>【81.12】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303909</v>
      </c>
      <c r="D7" s="37">
        <v>47</v>
      </c>
      <c r="E7" s="37">
        <v>18</v>
      </c>
      <c r="F7" s="37">
        <v>1</v>
      </c>
      <c r="G7" s="37">
        <v>0</v>
      </c>
      <c r="H7" s="37" t="s">
        <v>98</v>
      </c>
      <c r="I7" s="37" t="s">
        <v>99</v>
      </c>
      <c r="J7" s="37" t="s">
        <v>100</v>
      </c>
      <c r="K7" s="37" t="s">
        <v>101</v>
      </c>
      <c r="L7" s="37" t="s">
        <v>102</v>
      </c>
      <c r="M7" s="37" t="s">
        <v>103</v>
      </c>
      <c r="N7" s="38" t="s">
        <v>104</v>
      </c>
      <c r="O7" s="38" t="s">
        <v>105</v>
      </c>
      <c r="P7" s="38">
        <v>13.7</v>
      </c>
      <c r="Q7" s="38">
        <v>100</v>
      </c>
      <c r="R7" s="38">
        <v>4987</v>
      </c>
      <c r="S7" s="38">
        <v>8112</v>
      </c>
      <c r="T7" s="38">
        <v>113.62</v>
      </c>
      <c r="U7" s="38">
        <v>71.400000000000006</v>
      </c>
      <c r="V7" s="38">
        <v>1108</v>
      </c>
      <c r="W7" s="38">
        <v>0.38</v>
      </c>
      <c r="X7" s="38">
        <v>2915.79</v>
      </c>
      <c r="Y7" s="38">
        <v>99.83</v>
      </c>
      <c r="Z7" s="38">
        <v>100</v>
      </c>
      <c r="AA7" s="38">
        <v>70.790000000000006</v>
      </c>
      <c r="AB7" s="38">
        <v>69.98</v>
      </c>
      <c r="AC7" s="38">
        <v>69.31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503.8</v>
      </c>
      <c r="BL7" s="38">
        <v>768.3</v>
      </c>
      <c r="BM7" s="38">
        <v>918.36</v>
      </c>
      <c r="BN7" s="38">
        <v>860.05</v>
      </c>
      <c r="BO7" s="38">
        <v>745.86</v>
      </c>
      <c r="BP7" s="38">
        <v>780.89</v>
      </c>
      <c r="BQ7" s="38">
        <v>75.239999999999995</v>
      </c>
      <c r="BR7" s="38">
        <v>73.62</v>
      </c>
      <c r="BS7" s="38">
        <v>73.48</v>
      </c>
      <c r="BT7" s="38">
        <v>74.27</v>
      </c>
      <c r="BU7" s="38">
        <v>73.61</v>
      </c>
      <c r="BV7" s="38">
        <v>51.58</v>
      </c>
      <c r="BW7" s="38">
        <v>53.36</v>
      </c>
      <c r="BX7" s="38">
        <v>50.94</v>
      </c>
      <c r="BY7" s="38">
        <v>44.86</v>
      </c>
      <c r="BZ7" s="38">
        <v>38.090000000000003</v>
      </c>
      <c r="CA7" s="38">
        <v>48.58</v>
      </c>
      <c r="CB7" s="38">
        <v>233.84</v>
      </c>
      <c r="CC7" s="38">
        <v>239.77</v>
      </c>
      <c r="CD7" s="38">
        <v>238.49</v>
      </c>
      <c r="CE7" s="38">
        <v>235.93</v>
      </c>
      <c r="CF7" s="38">
        <v>235.7</v>
      </c>
      <c r="CG7" s="38">
        <v>333.58</v>
      </c>
      <c r="CH7" s="38">
        <v>347.38</v>
      </c>
      <c r="CI7" s="38">
        <v>371.2</v>
      </c>
      <c r="CJ7" s="38">
        <v>496.36</v>
      </c>
      <c r="CK7" s="38">
        <v>609.26</v>
      </c>
      <c r="CL7" s="38">
        <v>328.08</v>
      </c>
      <c r="CM7" s="38">
        <v>71.430000000000007</v>
      </c>
      <c r="CN7" s="38">
        <v>71.430000000000007</v>
      </c>
      <c r="CO7" s="38">
        <v>71.430000000000007</v>
      </c>
      <c r="CP7" s="38">
        <v>100</v>
      </c>
      <c r="CQ7" s="38">
        <v>71.430000000000007</v>
      </c>
      <c r="CR7" s="38">
        <v>41.51</v>
      </c>
      <c r="CS7" s="38">
        <v>49.31</v>
      </c>
      <c r="CT7" s="38">
        <v>47.29</v>
      </c>
      <c r="CU7" s="38">
        <v>54.73</v>
      </c>
      <c r="CV7" s="38">
        <v>56.29</v>
      </c>
      <c r="CW7" s="38">
        <v>46.74</v>
      </c>
      <c r="CX7" s="38">
        <v>6.71</v>
      </c>
      <c r="CY7" s="38">
        <v>6.61</v>
      </c>
      <c r="CZ7" s="38">
        <v>6.44</v>
      </c>
      <c r="DA7" s="38">
        <v>6.24</v>
      </c>
      <c r="DB7" s="38">
        <v>7.04</v>
      </c>
      <c r="DC7" s="38">
        <v>68.72</v>
      </c>
      <c r="DD7" s="38">
        <v>57.28</v>
      </c>
      <c r="DE7" s="38">
        <v>57.74</v>
      </c>
      <c r="DF7" s="38">
        <v>54.72</v>
      </c>
      <c r="DG7" s="38">
        <v>54.06</v>
      </c>
      <c r="DH7" s="38">
        <v>81.12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堂 一輝</cp:lastModifiedBy>
  <cp:lastPrinted>2022-01-07T00:43:48Z</cp:lastPrinted>
  <dcterms:created xsi:type="dcterms:W3CDTF">2021-12-03T08:14:02Z</dcterms:created>
  <dcterms:modified xsi:type="dcterms:W3CDTF">2022-01-07T00:44:28Z</dcterms:modified>
  <cp:category/>
</cp:coreProperties>
</file>