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79\Desktop\20220106経営比較分析表\18_日高町\"/>
    </mc:Choice>
  </mc:AlternateContent>
  <xr:revisionPtr revIDLastSave="0" documentId="13_ncr:1_{1ED9D466-B62B-4226-9F35-166F25A83462}" xr6:coauthVersionLast="36" xr6:coauthVersionMax="36" xr10:uidLastSave="{00000000-0000-0000-0000-000000000000}"/>
  <workbookProtection workbookAlgorithmName="SHA-512" workbookHashValue="BG5HQwPcqLpk92RvPemSuVBqbU+d1JFrAYL/yMgizkuzRvgJkdgKaCEDq7pw+CL5DPQIVGhOnRikXUOwux+e9g==" workbookSaltValue="194U3lyVjBFvARWcPyiq9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F85" i="4"/>
  <c r="BB10" i="4"/>
  <c r="AT10" i="4"/>
  <c r="AL10" i="4"/>
  <c r="W10" i="4"/>
  <c r="I10" i="4"/>
  <c r="AT8" i="4"/>
  <c r="AD8" i="4"/>
  <c r="P8" i="4"/>
  <c r="I8" i="4"/>
  <c r="B8"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<sst xmlns="http://schemas.openxmlformats.org/spreadsheetml/2006/main" count="228" uniqueCount="112">
  <si>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</si>
  <si>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</si>
  <si>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</si>
  <si>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</si>
  <si>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</si>
  <si>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</si>
  <si>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</si>
  <si>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</si>
  <si>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</si>
  <si>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</si>
  <si>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</si>
  <si>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</si>
  <si>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</si>
  <si>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</si>
  <si>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</si>
  <si>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</si>
  <si>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</si>
  <si>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</si>
  <si>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</si>
  <si>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</si>
  <si>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</si>
  <si>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</si>
  <si>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</si>
  <si>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</si>
  <si>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</si>
  <si>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</si>
  <si>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</si>
  <si>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</si>
  <si>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</si>
  <si>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</si>
  <si>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</si>
  <si>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</si>
  <si>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</si>
  <si>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</si>
  <si>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</si>
  <si>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</si>
  <si>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</si>
  <si>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</si>
  <si>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</si>
  <si>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</si>
  <si>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</si>
  <si>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</si>
  <si>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</si>
  <si>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</si>
  <si>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</si>
  <si>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</si>
  <si>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</si>
  <si>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</si>
  <si>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</si>
  <si>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</si>
  <si>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</si>
  <si>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</si>
  <si>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</si>
  <si>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</si>
  <si>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</si>
  <si>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</si>
  <si>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</si>
  <si>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</si>
  <si>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</si>
  <si>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</si>
  <si>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</si>
  <si>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</si>
  <si>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</si>
  <si>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</si>
  <si>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</si>
  <si>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</si>
  <si>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</si>
  <si>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</si>
  <si>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</si>
  <si>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</si>
  <si>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</si>
  <si>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</si>
  <si>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</si>
  <si>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</si>
  <si>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</si>
  <si>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</si>
  <si>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</si>
  <si>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</si>
  <si>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</si>
  <si>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</si>
  <si>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</si>
  <si>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</si>
  <si>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</si>
  <si>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</si>
  <si>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</si>
  <si>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</si>
  <si>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</si>
  <si>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</si>
  <si>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</si>
  <si>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</si>
  <si>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</si>
  <si>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</si>
  <si>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</si>
  <si>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</si>
  <si>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</si>
  <si>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</si>
  <si>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</si>
  <si>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</si>
  <si>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</si>
  <si>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</si>
  <si>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</si>
  <si>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</si>
  <si>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</si>
  <si>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</si>
  <si>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</si>
  <si>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</si>
  <si>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</si>
  <si>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</si>
  <si>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</si>
  <si>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下回っており、現状赤字経営となっております。これは当町は水道原水を他町から送水しており、それによる受水費と平成15年から平成17年度で実施した簡易統合水道事業で取得した資産による減価償却費が併せて費用の約60%を占めており、現状、給水収益だけの運営は難しく、他の収入による依存が高くなっております。
今後、現実的で実行できる水道経営戦略に見直し、将来の料金改定も含めた経営改善に努めたい。</t>
    <rPh sb="1" eb="3">
      <t>ケイジョウ</t>
    </rPh>
    <rPh sb="3" eb="5">
      <t>シュウシ</t>
    </rPh>
    <rPh sb="5" eb="7">
      <t>ヒリツ</t>
    </rPh>
    <rPh sb="13" eb="14">
      <t>シタ</t>
    </rPh>
    <rPh sb="14" eb="15">
      <t>マワ</t>
    </rPh>
    <rPh sb="20" eb="22">
      <t>ゲンジョウ</t>
    </rPh>
    <rPh sb="22" eb="24">
      <t>アカジ</t>
    </rPh>
    <rPh sb="24" eb="26">
      <t>ケイエイ</t>
    </rPh>
    <rPh sb="38" eb="40">
      <t>トウチョウ</t>
    </rPh>
    <rPh sb="41" eb="43">
      <t>スイドウ</t>
    </rPh>
    <rPh sb="43" eb="44">
      <t>ハラ</t>
    </rPh>
    <rPh sb="44" eb="45">
      <t>スイ</t>
    </rPh>
    <rPh sb="46" eb="47">
      <t>タ</t>
    </rPh>
    <rPh sb="47" eb="48">
      <t>チョウ</t>
    </rPh>
    <rPh sb="50" eb="52">
      <t>ソウスイ</t>
    </rPh>
    <rPh sb="62" eb="64">
      <t>ジュスイ</t>
    </rPh>
    <rPh sb="64" eb="65">
      <t>ヒ</t>
    </rPh>
    <rPh sb="66" eb="68">
      <t>ヘイセイ</t>
    </rPh>
    <rPh sb="70" eb="71">
      <t>ネン</t>
    </rPh>
    <rPh sb="73" eb="75">
      <t>ヘイセイ</t>
    </rPh>
    <rPh sb="77" eb="79">
      <t>ネンド</t>
    </rPh>
    <rPh sb="80" eb="82">
      <t>ジッシ</t>
    </rPh>
    <rPh sb="84" eb="86">
      <t>カンイ</t>
    </rPh>
    <rPh sb="86" eb="88">
      <t>トウゴウ</t>
    </rPh>
    <rPh sb="88" eb="90">
      <t>スイドウ</t>
    </rPh>
    <rPh sb="90" eb="92">
      <t>ジギョウ</t>
    </rPh>
    <rPh sb="93" eb="95">
      <t>シュトク</t>
    </rPh>
    <rPh sb="97" eb="99">
      <t>シサン</t>
    </rPh>
    <rPh sb="102" eb="104">
      <t>ゲンカ</t>
    </rPh>
    <rPh sb="104" eb="106">
      <t>ショウキャク</t>
    </rPh>
    <rPh sb="106" eb="107">
      <t>ヒ</t>
    </rPh>
    <rPh sb="108" eb="109">
      <t>アワ</t>
    </rPh>
    <rPh sb="111" eb="113">
      <t>ヒヨウ</t>
    </rPh>
    <rPh sb="114" eb="115">
      <t>ヤク</t>
    </rPh>
    <rPh sb="119" eb="120">
      <t>シ</t>
    </rPh>
    <rPh sb="125" eb="127">
      <t>ゲンジョウ</t>
    </rPh>
    <rPh sb="128" eb="130">
      <t>キュウスイ</t>
    </rPh>
    <rPh sb="130" eb="132">
      <t>シュウエキ</t>
    </rPh>
    <rPh sb="135" eb="137">
      <t>ウンエイ</t>
    </rPh>
    <rPh sb="138" eb="139">
      <t>ムズカ</t>
    </rPh>
    <rPh sb="142" eb="143">
      <t>ホカ</t>
    </rPh>
    <rPh sb="144" eb="146">
      <t>シュウニュウ</t>
    </rPh>
    <rPh sb="149" eb="151">
      <t>イゾン</t>
    </rPh>
    <rPh sb="152" eb="153">
      <t>タカ</t>
    </rPh>
    <rPh sb="163" eb="165">
      <t>コンゴ</t>
    </rPh>
    <rPh sb="166" eb="169">
      <t>ゲンジツテキ</t>
    </rPh>
    <rPh sb="170" eb="172">
      <t>ジッコウ</t>
    </rPh>
    <rPh sb="175" eb="177">
      <t>スイドウ</t>
    </rPh>
    <rPh sb="177" eb="179">
      <t>ケイエイ</t>
    </rPh>
    <rPh sb="179" eb="181">
      <t>センリャク</t>
    </rPh>
    <rPh sb="182" eb="184">
      <t>ミナオ</t>
    </rPh>
    <rPh sb="186" eb="188">
      <t>ショウライ</t>
    </rPh>
    <rPh sb="189" eb="191">
      <t>リョウキン</t>
    </rPh>
    <rPh sb="191" eb="193">
      <t>カイテイ</t>
    </rPh>
    <rPh sb="194" eb="195">
      <t>フク</t>
    </rPh>
    <rPh sb="197" eb="199">
      <t>ケイエイ</t>
    </rPh>
    <rPh sb="199" eb="201">
      <t>カイゼン</t>
    </rPh>
    <rPh sb="202" eb="203">
      <t>ツト</t>
    </rPh>
    <phoneticPr fontId="4"/>
  </si>
  <si>
    <t>　当町の導水管、送水管、配水本管による基幹管路は、昭和48年から昭和57年度に埋設されており、2020年代前半に法定耐用年数40年が経過します。道路改良工事に合わせて管路の更新工事を実施している状況です。</t>
    <rPh sb="1" eb="3">
      <t>トウチョウ</t>
    </rPh>
    <rPh sb="4" eb="6">
      <t>ドウスイ</t>
    </rPh>
    <rPh sb="6" eb="7">
      <t>カン</t>
    </rPh>
    <rPh sb="8" eb="10">
      <t>ソウスイ</t>
    </rPh>
    <rPh sb="10" eb="11">
      <t>カン</t>
    </rPh>
    <rPh sb="12" eb="14">
      <t>ハイスイ</t>
    </rPh>
    <rPh sb="14" eb="16">
      <t>ホンカン</t>
    </rPh>
    <rPh sb="19" eb="21">
      <t>キカン</t>
    </rPh>
    <rPh sb="21" eb="23">
      <t>カンロ</t>
    </rPh>
    <rPh sb="25" eb="27">
      <t>ショウワ</t>
    </rPh>
    <rPh sb="29" eb="30">
      <t>ネン</t>
    </rPh>
    <rPh sb="32" eb="34">
      <t>ショウワ</t>
    </rPh>
    <rPh sb="36" eb="38">
      <t>ネンド</t>
    </rPh>
    <rPh sb="39" eb="41">
      <t>マイセツ</t>
    </rPh>
    <rPh sb="51" eb="53">
      <t>ネンダイ</t>
    </rPh>
    <rPh sb="53" eb="55">
      <t>ゼンハン</t>
    </rPh>
    <rPh sb="56" eb="58">
      <t>ホウテイ</t>
    </rPh>
    <rPh sb="58" eb="60">
      <t>タイヨウ</t>
    </rPh>
    <rPh sb="60" eb="62">
      <t>ネンスウ</t>
    </rPh>
    <rPh sb="64" eb="65">
      <t>ネン</t>
    </rPh>
    <rPh sb="66" eb="68">
      <t>ケイカ</t>
    </rPh>
    <rPh sb="72" eb="74">
      <t>ドウロ</t>
    </rPh>
    <rPh sb="74" eb="76">
      <t>カイリョウ</t>
    </rPh>
    <rPh sb="76" eb="78">
      <t>コウジ</t>
    </rPh>
    <rPh sb="79" eb="80">
      <t>ア</t>
    </rPh>
    <rPh sb="83" eb="85">
      <t>カンロ</t>
    </rPh>
    <rPh sb="86" eb="88">
      <t>コウシン</t>
    </rPh>
    <rPh sb="88" eb="90">
      <t>コウジ</t>
    </rPh>
    <rPh sb="91" eb="93">
      <t>ジッシ</t>
    </rPh>
    <rPh sb="97" eb="99">
      <t>ジョウキョウ</t>
    </rPh>
    <phoneticPr fontId="4"/>
  </si>
  <si>
    <t>　現状では、老朽化に伴う管路の更新等を独立採算で運営していくには、料金改定以外に財源の確保は難しいと思われますが、職員による漏水調査の実施や委託料の見直しなど支出の抑制に努めたい。</t>
    <rPh sb="1" eb="3">
      <t>ゲンジョウ</t>
    </rPh>
    <rPh sb="6" eb="8">
      <t>ロウキュウ</t>
    </rPh>
    <rPh sb="8" eb="9">
      <t>カ</t>
    </rPh>
    <rPh sb="10" eb="11">
      <t>トモナ</t>
    </rPh>
    <rPh sb="12" eb="14">
      <t>カンロ</t>
    </rPh>
    <rPh sb="15" eb="17">
      <t>コウシン</t>
    </rPh>
    <rPh sb="17" eb="18">
      <t>トウ</t>
    </rPh>
    <rPh sb="19" eb="21">
      <t>ドクリツ</t>
    </rPh>
    <rPh sb="21" eb="23">
      <t>サイサン</t>
    </rPh>
    <rPh sb="24" eb="26">
      <t>ウンエイ</t>
    </rPh>
    <rPh sb="33" eb="35">
      <t>リョウキン</t>
    </rPh>
    <rPh sb="35" eb="37">
      <t>カイテイ</t>
    </rPh>
    <rPh sb="37" eb="39">
      <t>イガイ</t>
    </rPh>
    <rPh sb="40" eb="42">
      <t>ザイゲン</t>
    </rPh>
    <rPh sb="43" eb="45">
      <t>カクホ</t>
    </rPh>
    <rPh sb="46" eb="47">
      <t>ムズカ</t>
    </rPh>
    <rPh sb="50" eb="51">
      <t>オモ</t>
    </rPh>
    <rPh sb="57" eb="59">
      <t>ショクイン</t>
    </rPh>
    <rPh sb="62" eb="64">
      <t>ロウスイ</t>
    </rPh>
    <rPh sb="64" eb="66">
      <t>チョウサ</t>
    </rPh>
    <rPh sb="67" eb="69">
      <t>ジッシ</t>
    </rPh>
    <rPh sb="70" eb="72">
      <t>イタク</t>
    </rPh>
    <rPh sb="72" eb="73">
      <t>リョウ</t>
    </rPh>
    <rPh sb="74" eb="76">
      <t>ミナオ</t>
    </rPh>
    <rPh sb="79" eb="81">
      <t>シシュツ</t>
    </rPh>
    <rPh sb="82" eb="84">
      <t>ヨクセイ</t>
    </rPh>
    <rPh sb="85" eb="8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</si>
</sst>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0.01</c:v>
                </c:pt>
                <c:pt idx="1">
                  <c:v>0.68</c:v>
                </c:pt>
                <c:pt idx="2">
                  <c:v>0.2</c:v>
                </c:pt>
                <c:pt idx="3">
                  <c:v>1.03</c:v>
                </c:pt>
                <c:pt idx="4">
                  <c:v>1.17</c:v>
                </c:pt>
              </c:numCache>
            </c:numRef>
          </c:val>
          <c:extLst>
            <c:ext xmlns:c16="http://schemas.microsoft.com/office/drawing/2014/chart" uri="{C3380CC4-5D6E-409C-BE32-E72D297353CC}">
              <c16:uniqueId val="{00000000-35E8-4DDF-BCEA-84286D33A7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35E8-4DDF-BCEA-84286D33A7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74.87</c:v>
                </c:pt>
                <c:pt idx="1">
                  <c:v>76.31</c:v>
                </c:pt>
                <c:pt idx="2">
                  <c:v>73.099999999999994</c:v>
                </c:pt>
                <c:pt idx="3">
                  <c:v>73.87</c:v>
                </c:pt>
                <c:pt idx="4">
                  <c:v>71.83</c:v>
                </c:pt>
              </c:numCache>
            </c:numRef>
          </c:val>
          <c:extLst>
            <c:ext xmlns:c16="http://schemas.microsoft.com/office/drawing/2014/chart" uri="{C3380CC4-5D6E-409C-BE32-E72D297353CC}">
              <c16:uniqueId val="{00000000-F724-42FC-9A05-607838E74E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F724-42FC-9A05-607838E74E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82.4</c:v>
                </c:pt>
                <c:pt idx="1">
                  <c:v>81.39</c:v>
                </c:pt>
                <c:pt idx="2">
                  <c:v>84.24</c:v>
                </c:pt>
                <c:pt idx="3">
                  <c:v>82.36</c:v>
                </c:pt>
                <c:pt idx="4">
                  <c:v>86.33</c:v>
                </c:pt>
              </c:numCache>
            </c:numRef>
          </c:val>
          <c:extLst>
            <c:ext xmlns:c16="http://schemas.microsoft.com/office/drawing/2014/chart" uri="{C3380CC4-5D6E-409C-BE32-E72D297353CC}">
              <c16:uniqueId val="{00000000-92DA-4873-975C-0136E8FFFAB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92DA-4873-975C-0136E8FFFAB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93.54</c:v>
                </c:pt>
                <c:pt idx="1">
                  <c:v>96.53</c:v>
                </c:pt>
                <c:pt idx="2">
                  <c:v>93.32</c:v>
                </c:pt>
                <c:pt idx="3">
                  <c:v>91.1</c:v>
                </c:pt>
                <c:pt idx="4">
                  <c:v>90.2</c:v>
                </c:pt>
              </c:numCache>
            </c:numRef>
          </c:val>
          <c:extLst>
            <c:ext xmlns:c16="http://schemas.microsoft.com/office/drawing/2014/chart" uri="{C3380CC4-5D6E-409C-BE32-E72D297353CC}">
              <c16:uniqueId val="{00000000-1FDF-43FE-8EFB-7EF4EB6639A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1FDF-43FE-8EFB-7EF4EB6639A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52.98</c:v>
                </c:pt>
                <c:pt idx="1">
                  <c:v>56.39</c:v>
                </c:pt>
                <c:pt idx="2">
                  <c:v>60.03</c:v>
                </c:pt>
                <c:pt idx="3">
                  <c:v>60.02</c:v>
                </c:pt>
                <c:pt idx="4">
                  <c:v>63.43</c:v>
                </c:pt>
              </c:numCache>
            </c:numRef>
          </c:val>
          <c:extLst>
            <c:ext xmlns:c16="http://schemas.microsoft.com/office/drawing/2014/chart" uri="{C3380CC4-5D6E-409C-BE32-E72D297353CC}">
              <c16:uniqueId val="{00000000-4B96-46DF-AF56-1BEC4F91CF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4B96-46DF-AF56-1BEC4F91CF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11.67</c:v>
                </c:pt>
                <c:pt idx="1">
                  <c:v>11.67</c:v>
                </c:pt>
                <c:pt idx="2">
                  <c:v>19.96</c:v>
                </c:pt>
                <c:pt idx="3">
                  <c:v>30.35</c:v>
                </c:pt>
                <c:pt idx="4">
                  <c:v>41.52</c:v>
                </c:pt>
              </c:numCache>
            </c:numRef>
          </c:val>
          <c:extLst>
            <c:ext xmlns:c16="http://schemas.microsoft.com/office/drawing/2014/chart" uri="{C3380CC4-5D6E-409C-BE32-E72D297353CC}">
              <c16:uniqueId val="{00000000-4B69-4F8E-A75F-AB422A7577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4B69-4F8E-A75F-AB422A7577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0.92</c:v>
                </c:pt>
              </c:numCache>
            </c:numRef>
          </c:val>
          <c:extLst>
            <c:ext xmlns:c16="http://schemas.microsoft.com/office/drawing/2014/chart" uri="{C3380CC4-5D6E-409C-BE32-E72D297353CC}">
              <c16:uniqueId val="{00000000-CE43-4EBD-973E-1930E9F952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CE43-4EBD-973E-1930E9F952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386.28</c:v>
                </c:pt>
                <c:pt idx="1">
                  <c:v>371.77</c:v>
                </c:pt>
                <c:pt idx="2">
                  <c:v>352.88</c:v>
                </c:pt>
                <c:pt idx="3">
                  <c:v>350.41</c:v>
                </c:pt>
                <c:pt idx="4">
                  <c:v>365.27</c:v>
                </c:pt>
              </c:numCache>
            </c:numRef>
          </c:val>
          <c:extLst>
            <c:ext xmlns:c16="http://schemas.microsoft.com/office/drawing/2014/chart" uri="{C3380CC4-5D6E-409C-BE32-E72D297353CC}">
              <c16:uniqueId val="{00000000-AF79-4E4F-9B7F-569473809E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AF79-4E4F-9B7F-569473809E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470.32</c:v>
                </c:pt>
                <c:pt idx="1">
                  <c:v>451.28</c:v>
                </c:pt>
                <c:pt idx="2">
                  <c:v>435.29</c:v>
                </c:pt>
                <c:pt idx="3">
                  <c:v>439.66</c:v>
                </c:pt>
                <c:pt idx="4">
                  <c:v>479.42</c:v>
                </c:pt>
              </c:numCache>
            </c:numRef>
          </c:val>
          <c:extLst>
            <c:ext xmlns:c16="http://schemas.microsoft.com/office/drawing/2014/chart" uri="{C3380CC4-5D6E-409C-BE32-E72D297353CC}">
              <c16:uniqueId val="{00000000-CDAF-4825-A65B-8BF33F7924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CDAF-4825-A65B-8BF33F7924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84.52</c:v>
                </c:pt>
                <c:pt idx="1">
                  <c:v>88.24</c:v>
                </c:pt>
                <c:pt idx="2">
                  <c:v>85.85</c:v>
                </c:pt>
                <c:pt idx="3">
                  <c:v>83.02</c:v>
                </c:pt>
                <c:pt idx="4">
                  <c:v>77.08</c:v>
                </c:pt>
              </c:numCache>
            </c:numRef>
          </c:val>
          <c:extLst>
            <c:ext xmlns:c16="http://schemas.microsoft.com/office/drawing/2014/chart" uri="{C3380CC4-5D6E-409C-BE32-E72D297353CC}">
              <c16:uniqueId val="{00000000-49B8-480A-A066-8A608DD5DF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49B8-480A-A066-8A608DD5DF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266.43</c:v>
                </c:pt>
                <c:pt idx="1">
                  <c:v>255.61</c:v>
                </c:pt>
                <c:pt idx="2">
                  <c:v>261.42</c:v>
                </c:pt>
                <c:pt idx="3">
                  <c:v>268.45999999999998</c:v>
                </c:pt>
                <c:pt idx="4">
                  <c:v>271.66000000000003</c:v>
                </c:pt>
              </c:numCache>
            </c:numRef>
          </c:val>
          <c:extLst>
            <c:ext xmlns:c16="http://schemas.microsoft.com/office/drawing/2014/chart" uri="{C3380CC4-5D6E-409C-BE32-E72D297353CC}">
              <c16:uniqueId val="{00000000-FACE-43F0-BAC4-A66D0F8E53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FACE-43F0-BAC4-A66D0F8E53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日高町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7940</v>
      </c>
      <c r="AM8" s="61"/>
      <c r="AN8" s="61"/>
      <c r="AO8" s="61"/>
      <c r="AP8" s="61"/>
      <c r="AQ8" s="61"/>
      <c r="AR8" s="61"/>
      <c r="AS8" s="61"/>
      <c r="AT8" s="52">
        <f>データ!$S$6</f>
        <v>46.19</v>
      </c>
      <c r="AU8" s="53"/>
      <c r="AV8" s="53"/>
      <c r="AW8" s="53"/>
      <c r="AX8" s="53"/>
      <c r="AY8" s="53"/>
      <c r="AZ8" s="53"/>
      <c r="BA8" s="53"/>
      <c r="BB8" s="54">
        <f>データ!$T$6</f>
        <v>171.9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53.49</v>
      </c>
      <c r="J10" s="53"/>
      <c r="K10" s="53"/>
      <c r="L10" s="53"/>
      <c r="M10" s="53"/>
      <c r="N10" s="53"/>
      <c r="O10" s="64"/>
      <c r="P10" s="54">
        <f>データ!$P$6</f>
        <v>99.85</v>
      </c>
      <c r="Q10" s="54"/>
      <c r="R10" s="54"/>
      <c r="S10" s="54"/>
      <c r="T10" s="54"/>
      <c r="U10" s="54"/>
      <c r="V10" s="54"/>
      <c r="W10" s="61">
        <f>データ!$Q$6</f>
        <v>3702</v>
      </c>
      <c r="X10" s="61"/>
      <c r="Y10" s="61"/>
      <c r="Z10" s="61"/>
      <c r="AA10" s="61"/>
      <c r="AB10" s="61"/>
      <c r="AC10" s="61"/>
      <c r="AD10" s="2"/>
      <c r="AE10" s="2"/>
      <c r="AF10" s="2"/>
      <c r="AG10" s="2"/>
      <c r="AH10" s="4"/>
      <c r="AI10" s="4"/>
      <c r="AJ10" s="4"/>
      <c r="AK10" s="4"/>
      <c r="AL10" s="61">
        <f>データ!$U$6</f>
        <v>7877</v>
      </c>
      <c r="AM10" s="61"/>
      <c r="AN10" s="61"/>
      <c r="AO10" s="61"/>
      <c r="AP10" s="61"/>
      <c r="AQ10" s="61"/>
      <c r="AR10" s="61"/>
      <c r="AS10" s="61"/>
      <c r="AT10" s="52">
        <f>データ!$V$6</f>
        <v>46.19</v>
      </c>
      <c r="AU10" s="53"/>
      <c r="AV10" s="53"/>
      <c r="AW10" s="53"/>
      <c r="AX10" s="53"/>
      <c r="AY10" s="53"/>
      <c r="AZ10" s="53"/>
      <c r="BA10" s="53"/>
      <c r="BB10" s="54">
        <f>データ!$W$6</f>
        <v>170.53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SkmEU8G2Pao2wZz3r7EoZ+N8/Z+Yu7wyd37FoxzTWefJl3TCWKwyO3ryOrOqBdFFRfEmNbKxGzQRS4gF1EBw==" saltValue="HOimKdihQTKnkVgpnYFiO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303828</v>
      </c>
      <c r="D6" s="34">
        <f t="shared" si="3"/>
        <v>46</v>
      </c>
      <c r="E6" s="34">
        <f t="shared" si="3"/>
        <v>1</v>
      </c>
      <c r="F6" s="34">
        <f t="shared" si="3"/>
        <v>0</v>
      </c>
      <c r="G6" s="34">
        <f t="shared" si="3"/>
        <v>1</v>
      </c>
      <c r="H6" s="34" t="str">
        <f t="shared" si="3"/>
        <v>和歌山県　日高町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53.49</v>
      </c>
      <c r="P6" s="35">
        <f t="shared" si="3"/>
        <v>99.85</v>
      </c>
      <c r="Q6" s="35">
        <f t="shared" si="3"/>
        <v>3702</v>
      </c>
      <c r="R6" s="35">
        <f t="shared" si="3"/>
        <v>7940</v>
      </c>
      <c r="S6" s="35">
        <f t="shared" si="3"/>
        <v>46.19</v>
      </c>
      <c r="T6" s="35">
        <f t="shared" si="3"/>
        <v>171.9</v>
      </c>
      <c r="U6" s="35">
        <f t="shared" si="3"/>
        <v>7877</v>
      </c>
      <c r="V6" s="35">
        <f t="shared" si="3"/>
        <v>46.19</v>
      </c>
      <c r="W6" s="35">
        <f t="shared" si="3"/>
        <v>170.53</v>
      </c>
      <c r="X6" s="36">
        <f>IF(X7="",NA(),X7)</f>
        <v>93.54</v>
      </c>
      <c r="Y6" s="36">
        <f t="shared" ref="Y6:AG6" si="4">IF(Y7="",NA(),Y7)</f>
        <v>96.53</v>
      </c>
      <c r="Z6" s="36">
        <f t="shared" si="4"/>
        <v>93.32</v>
      </c>
      <c r="AA6" s="36">
        <f t="shared" si="4"/>
        <v>91.1</v>
      </c>
      <c r="AB6" s="36">
        <f t="shared" si="4"/>
        <v>90.2</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6">
        <f t="shared" si="5"/>
        <v>0.92</v>
      </c>
      <c r="AN6" s="36">
        <f t="shared" si="5"/>
        <v>12.44</v>
      </c>
      <c r="AO6" s="36">
        <f t="shared" si="5"/>
        <v>16.399999999999999</v>
      </c>
      <c r="AP6" s="36">
        <f t="shared" si="5"/>
        <v>25.66</v>
      </c>
      <c r="AQ6" s="36">
        <f t="shared" si="5"/>
        <v>21.69</v>
      </c>
      <c r="AR6" s="36">
        <f t="shared" si="5"/>
        <v>24.04</v>
      </c>
      <c r="AS6" s="35" t="str">
        <f>IF(AS7="","",IF(AS7="-","【-】","【"&amp;SUBSTITUTE(TEXT(AS7,"#,##0.00"),"-","△")&amp;"】"))</f>
        <v>【1.15】</v>
      </c>
      <c r="AT6" s="36">
        <f>IF(AT7="",NA(),AT7)</f>
        <v>386.28</v>
      </c>
      <c r="AU6" s="36">
        <f t="shared" ref="AU6:BC6" si="6">IF(AU7="",NA(),AU7)</f>
        <v>371.77</v>
      </c>
      <c r="AV6" s="36">
        <f t="shared" si="6"/>
        <v>352.88</v>
      </c>
      <c r="AW6" s="36">
        <f t="shared" si="6"/>
        <v>350.41</v>
      </c>
      <c r="AX6" s="36">
        <f t="shared" si="6"/>
        <v>365.27</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470.32</v>
      </c>
      <c r="BF6" s="36">
        <f t="shared" ref="BF6:BN6" si="7">IF(BF7="",NA(),BF7)</f>
        <v>451.28</v>
      </c>
      <c r="BG6" s="36">
        <f t="shared" si="7"/>
        <v>435.29</v>
      </c>
      <c r="BH6" s="36">
        <f t="shared" si="7"/>
        <v>439.66</v>
      </c>
      <c r="BI6" s="36">
        <f t="shared" si="7"/>
        <v>479.42</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84.52</v>
      </c>
      <c r="BQ6" s="36">
        <f t="shared" ref="BQ6:BY6" si="8">IF(BQ7="",NA(),BQ7)</f>
        <v>88.24</v>
      </c>
      <c r="BR6" s="36">
        <f t="shared" si="8"/>
        <v>85.85</v>
      </c>
      <c r="BS6" s="36">
        <f t="shared" si="8"/>
        <v>83.02</v>
      </c>
      <c r="BT6" s="36">
        <f t="shared" si="8"/>
        <v>77.08</v>
      </c>
      <c r="BU6" s="36">
        <f t="shared" si="8"/>
        <v>93.28</v>
      </c>
      <c r="BV6" s="36">
        <f t="shared" si="8"/>
        <v>87.51</v>
      </c>
      <c r="BW6" s="36">
        <f t="shared" si="8"/>
        <v>84.77</v>
      </c>
      <c r="BX6" s="36">
        <f t="shared" si="8"/>
        <v>87.11</v>
      </c>
      <c r="BY6" s="36">
        <f t="shared" si="8"/>
        <v>82.78</v>
      </c>
      <c r="BZ6" s="35" t="str">
        <f>IF(BZ7="","",IF(BZ7="-","【-】","【"&amp;SUBSTITUTE(TEXT(BZ7,"#,##0.00"),"-","△")&amp;"】"))</f>
        <v>【100.05】</v>
      </c>
      <c r="CA6" s="36">
        <f>IF(CA7="",NA(),CA7)</f>
        <v>266.43</v>
      </c>
      <c r="CB6" s="36">
        <f t="shared" ref="CB6:CJ6" si="9">IF(CB7="",NA(),CB7)</f>
        <v>255.61</v>
      </c>
      <c r="CC6" s="36">
        <f t="shared" si="9"/>
        <v>261.42</v>
      </c>
      <c r="CD6" s="36">
        <f t="shared" si="9"/>
        <v>268.45999999999998</v>
      </c>
      <c r="CE6" s="36">
        <f t="shared" si="9"/>
        <v>271.66000000000003</v>
      </c>
      <c r="CF6" s="36">
        <f t="shared" si="9"/>
        <v>208.29</v>
      </c>
      <c r="CG6" s="36">
        <f t="shared" si="9"/>
        <v>218.42</v>
      </c>
      <c r="CH6" s="36">
        <f t="shared" si="9"/>
        <v>227.27</v>
      </c>
      <c r="CI6" s="36">
        <f t="shared" si="9"/>
        <v>223.98</v>
      </c>
      <c r="CJ6" s="36">
        <f t="shared" si="9"/>
        <v>225.09</v>
      </c>
      <c r="CK6" s="35" t="str">
        <f>IF(CK7="","",IF(CK7="-","【-】","【"&amp;SUBSTITUTE(TEXT(CK7,"#,##0.00"),"-","△")&amp;"】"))</f>
        <v>【166.40】</v>
      </c>
      <c r="CL6" s="36">
        <f>IF(CL7="",NA(),CL7)</f>
        <v>74.87</v>
      </c>
      <c r="CM6" s="36">
        <f t="shared" ref="CM6:CU6" si="10">IF(CM7="",NA(),CM7)</f>
        <v>76.31</v>
      </c>
      <c r="CN6" s="36">
        <f t="shared" si="10"/>
        <v>73.099999999999994</v>
      </c>
      <c r="CO6" s="36">
        <f t="shared" si="10"/>
        <v>73.87</v>
      </c>
      <c r="CP6" s="36">
        <f t="shared" si="10"/>
        <v>71.83</v>
      </c>
      <c r="CQ6" s="36">
        <f t="shared" si="10"/>
        <v>49.32</v>
      </c>
      <c r="CR6" s="36">
        <f t="shared" si="10"/>
        <v>50.24</v>
      </c>
      <c r="CS6" s="36">
        <f t="shared" si="10"/>
        <v>50.29</v>
      </c>
      <c r="CT6" s="36">
        <f t="shared" si="10"/>
        <v>49.64</v>
      </c>
      <c r="CU6" s="36">
        <f t="shared" si="10"/>
        <v>49.38</v>
      </c>
      <c r="CV6" s="35" t="str">
        <f>IF(CV7="","",IF(CV7="-","【-】","【"&amp;SUBSTITUTE(TEXT(CV7,"#,##0.00"),"-","△")&amp;"】"))</f>
        <v>【60.69】</v>
      </c>
      <c r="CW6" s="36">
        <f>IF(CW7="",NA(),CW7)</f>
        <v>82.4</v>
      </c>
      <c r="CX6" s="36">
        <f t="shared" ref="CX6:DF6" si="11">IF(CX7="",NA(),CX7)</f>
        <v>81.39</v>
      </c>
      <c r="CY6" s="36">
        <f t="shared" si="11"/>
        <v>84.24</v>
      </c>
      <c r="CZ6" s="36">
        <f t="shared" si="11"/>
        <v>82.36</v>
      </c>
      <c r="DA6" s="36">
        <f t="shared" si="11"/>
        <v>86.33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52.98</v>
      </c>
      <c r="DI6" s="36">
        <f t="shared" ref="DI6:DQ6" si="12">IF(DI7="",NA(),DI7)</f>
        <v>56.39</v>
      </c>
      <c r="DJ6" s="36">
        <f t="shared" si="12"/>
        <v>60.03</v>
      </c>
      <c r="DK6" s="36">
        <f t="shared" si="12"/>
        <v>60.02</v>
      </c>
      <c r="DL6" s="36">
        <f t="shared" si="12"/>
        <v>63.43</v>
      </c>
      <c r="DM6" s="36">
        <f t="shared" si="12"/>
        <v>48.3</v>
      </c>
      <c r="DN6" s="36">
        <f t="shared" si="12"/>
        <v>45.14</v>
      </c>
      <c r="DO6" s="36">
        <f t="shared" si="12"/>
        <v>45.85</v>
      </c>
      <c r="DP6" s="36">
        <f t="shared" si="12"/>
        <v>47.31</v>
      </c>
      <c r="DQ6" s="36">
        <f t="shared" si="12"/>
        <v>47.5</v>
      </c>
      <c r="DR6" s="35" t="str">
        <f>IF(DR7="","",IF(DR7="-","【-】","【"&amp;SUBSTITUTE(TEXT(DR7,"#,##0.00"),"-","△")&amp;"】"))</f>
        <v>【50.19】</v>
      </c>
      <c r="DS6" s="36">
        <f>IF(DS7="",NA(),DS7)</f>
        <v>11.67</v>
      </c>
      <c r="DT6" s="36">
        <f t="shared" ref="DT6:EB6" si="13">IF(DT7="",NA(),DT7)</f>
        <v>11.67</v>
      </c>
      <c r="DU6" s="36">
        <f t="shared" si="13"/>
        <v>19.96</v>
      </c>
      <c r="DV6" s="36">
        <f t="shared" si="13"/>
        <v>30.35</v>
      </c>
      <c r="DW6" s="36">
        <f t="shared" si="13"/>
        <v>41.52</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0.01</v>
      </c>
      <c r="EE6" s="36">
        <f t="shared" ref="EE6:EM6" si="14">IF(EE7="",NA(),EE7)</f>
        <v>0.68</v>
      </c>
      <c r="EF6" s="36">
        <f t="shared" si="14"/>
        <v>0.2</v>
      </c>
      <c r="EG6" s="36">
        <f t="shared" si="14"/>
        <v>1.03</v>
      </c>
      <c r="EH6" s="36">
        <f t="shared" si="14"/>
        <v>1.17</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303828</v>
      </c>
      <c r="D7" s="38">
        <v>46</v>
      </c>
      <c r="E7" s="38">
        <v>1</v>
      </c>
      <c r="F7" s="38">
        <v>0</v>
      </c>
      <c r="G7" s="38">
        <v>1</v>
      </c>
      <c r="H7" s="38" t="s">
        <v>92</v>
      </c>
      <c r="I7" s="38" t="s">
        <v>93</v>
      </c>
      <c r="J7" s="38" t="s">
        <v>94</v>
      </c>
      <c r="K7" s="38" t="s">
        <v>95</v>
      </c>
      <c r="L7" s="38" t="s">
        <v>96</v>
      </c>
      <c r="M7" s="38" t="s">
        <v>97</v>
      </c>
      <c r="N7" s="39" t="s">
        <v>98</v>
      </c>
      <c r="O7" s="39">
        <v>53.49</v>
      </c>
      <c r="P7" s="39">
        <v>99.85</v>
      </c>
      <c r="Q7" s="39">
        <v>3702</v>
      </c>
      <c r="R7" s="39">
        <v>7940</v>
      </c>
      <c r="S7" s="39">
        <v>46.19</v>
      </c>
      <c r="T7" s="39">
        <v>171.9</v>
      </c>
      <c r="U7" s="39">
        <v>7877</v>
      </c>
      <c r="V7" s="39">
        <v>46.19</v>
      </c>
      <c r="W7" s="39">
        <v>170.53</v>
      </c>
      <c r="X7" s="39">
        <v>93.54</v>
      </c>
      <c r="Y7" s="39">
        <v>96.53</v>
      </c>
      <c r="Z7" s="39">
        <v>93.32</v>
      </c>
      <c r="AA7" s="39">
        <v>91.1</v>
      </c>
      <c r="AB7" s="39">
        <v>90.2</v>
      </c>
      <c r="AC7" s="39">
        <v>107.95</v>
      </c>
      <c r="AD7" s="39">
        <v>104.47</v>
      </c>
      <c r="AE7" s="39">
        <v>103.81</v>
      </c>
      <c r="AF7" s="39">
        <v>104.35</v>
      </c>
      <c r="AG7" s="39">
        <v>105.34</v>
      </c>
      <c r="AH7" s="39">
        <v>110.27</v>
      </c>
      <c r="AI7" s="39">
        <v>0</v>
      </c>
      <c r="AJ7" s="39">
        <v>0</v>
      </c>
      <c r="AK7" s="39">
        <v>0</v>
      </c>
      <c r="AL7" s="39">
        <v>0</v>
      </c>
      <c r="AM7" s="39">
        <v>0.92</v>
      </c>
      <c r="AN7" s="39">
        <v>12.44</v>
      </c>
      <c r="AO7" s="39">
        <v>16.399999999999999</v>
      </c>
      <c r="AP7" s="39">
        <v>25.66</v>
      </c>
      <c r="AQ7" s="39">
        <v>21.69</v>
      </c>
      <c r="AR7" s="39">
        <v>24.04</v>
      </c>
      <c r="AS7" s="39">
        <v>1.1499999999999999</v>
      </c>
      <c r="AT7" s="39">
        <v>386.28</v>
      </c>
      <c r="AU7" s="39">
        <v>371.77</v>
      </c>
      <c r="AV7" s="39">
        <v>352.88</v>
      </c>
      <c r="AW7" s="39">
        <v>350.41</v>
      </c>
      <c r="AX7" s="39">
        <v>365.27</v>
      </c>
      <c r="AY7" s="39">
        <v>371.89</v>
      </c>
      <c r="AZ7" s="39">
        <v>293.23</v>
      </c>
      <c r="BA7" s="39">
        <v>300.14</v>
      </c>
      <c r="BB7" s="39">
        <v>301.04000000000002</v>
      </c>
      <c r="BC7" s="39">
        <v>305.08</v>
      </c>
      <c r="BD7" s="39">
        <v>260.31</v>
      </c>
      <c r="BE7" s="39">
        <v>470.32</v>
      </c>
      <c r="BF7" s="39">
        <v>451.28</v>
      </c>
      <c r="BG7" s="39">
        <v>435.29</v>
      </c>
      <c r="BH7" s="39">
        <v>439.66</v>
      </c>
      <c r="BI7" s="39">
        <v>479.42</v>
      </c>
      <c r="BJ7" s="39">
        <v>483.11</v>
      </c>
      <c r="BK7" s="39">
        <v>542.29999999999995</v>
      </c>
      <c r="BL7" s="39">
        <v>566.65</v>
      </c>
      <c r="BM7" s="39">
        <v>551.62</v>
      </c>
      <c r="BN7" s="39">
        <v>585.59</v>
      </c>
      <c r="BO7" s="39">
        <v>275.67</v>
      </c>
      <c r="BP7" s="39">
        <v>84.52</v>
      </c>
      <c r="BQ7" s="39">
        <v>88.24</v>
      </c>
      <c r="BR7" s="39">
        <v>85.85</v>
      </c>
      <c r="BS7" s="39">
        <v>83.02</v>
      </c>
      <c r="BT7" s="39">
        <v>77.08</v>
      </c>
      <c r="BU7" s="39">
        <v>93.28</v>
      </c>
      <c r="BV7" s="39">
        <v>87.51</v>
      </c>
      <c r="BW7" s="39">
        <v>84.77</v>
      </c>
      <c r="BX7" s="39">
        <v>87.11</v>
      </c>
      <c r="BY7" s="39">
        <v>82.78</v>
      </c>
      <c r="BZ7" s="39">
        <v>100.05</v>
      </c>
      <c r="CA7" s="39">
        <v>266.43</v>
      </c>
      <c r="CB7" s="39">
        <v>255.61</v>
      </c>
      <c r="CC7" s="39">
        <v>261.42</v>
      </c>
      <c r="CD7" s="39">
        <v>268.45999999999998</v>
      </c>
      <c r="CE7" s="39">
        <v>271.66000000000003</v>
      </c>
      <c r="CF7" s="39">
        <v>208.29</v>
      </c>
      <c r="CG7" s="39">
        <v>218.42</v>
      </c>
      <c r="CH7" s="39">
        <v>227.27</v>
      </c>
      <c r="CI7" s="39">
        <v>223.98</v>
      </c>
      <c r="CJ7" s="39">
        <v>225.09</v>
      </c>
      <c r="CK7" s="39">
        <v>166.4</v>
      </c>
      <c r="CL7" s="39">
        <v>74.87</v>
      </c>
      <c r="CM7" s="39">
        <v>76.31</v>
      </c>
      <c r="CN7" s="39">
        <v>73.099999999999994</v>
      </c>
      <c r="CO7" s="39">
        <v>73.87</v>
      </c>
      <c r="CP7" s="39">
        <v>71.83</v>
      </c>
      <c r="CQ7" s="39">
        <v>49.32</v>
      </c>
      <c r="CR7" s="39">
        <v>50.24</v>
      </c>
      <c r="CS7" s="39">
        <v>50.29</v>
      </c>
      <c r="CT7" s="39">
        <v>49.64</v>
      </c>
      <c r="CU7" s="39">
        <v>49.38</v>
      </c>
      <c r="CV7" s="39">
        <v>60.69</v>
      </c>
      <c r="CW7" s="39">
        <v>82.4</v>
      </c>
      <c r="CX7" s="39">
        <v>81.39</v>
      </c>
      <c r="CY7" s="39">
        <v>84.24</v>
      </c>
      <c r="CZ7" s="39">
        <v>82.36</v>
      </c>
      <c r="DA7" s="39">
        <v>86.33</v>
      </c>
      <c r="DB7" s="39">
        <v>79.34</v>
      </c>
      <c r="DC7" s="39">
        <v>78.650000000000006</v>
      </c>
      <c r="DD7" s="39">
        <v>77.73</v>
      </c>
      <c r="DE7" s="39">
        <v>78.09</v>
      </c>
      <c r="DF7" s="39">
        <v>78.010000000000005</v>
      </c>
      <c r="DG7" s="39">
        <v>89.82</v>
      </c>
      <c r="DH7" s="39">
        <v>52.98</v>
      </c>
      <c r="DI7" s="39">
        <v>56.39</v>
      </c>
      <c r="DJ7" s="39">
        <v>60.03</v>
      </c>
      <c r="DK7" s="39">
        <v>60.02</v>
      </c>
      <c r="DL7" s="39">
        <v>63.43</v>
      </c>
      <c r="DM7" s="39">
        <v>48.3</v>
      </c>
      <c r="DN7" s="39">
        <v>45.14</v>
      </c>
      <c r="DO7" s="39">
        <v>45.85</v>
      </c>
      <c r="DP7" s="39">
        <v>47.31</v>
      </c>
      <c r="DQ7" s="39">
        <v>47.5</v>
      </c>
      <c r="DR7" s="39">
        <v>50.19</v>
      </c>
      <c r="DS7" s="39">
        <v>11.67</v>
      </c>
      <c r="DT7" s="39">
        <v>11.67</v>
      </c>
      <c r="DU7" s="39">
        <v>19.96</v>
      </c>
      <c r="DV7" s="39">
        <v>30.35</v>
      </c>
      <c r="DW7" s="39">
        <v>41.52</v>
      </c>
      <c r="DX7" s="39">
        <v>12.43</v>
      </c>
      <c r="DY7" s="39">
        <v>13.58</v>
      </c>
      <c r="DZ7" s="39">
        <v>14.13</v>
      </c>
      <c r="EA7" s="39">
        <v>16.77</v>
      </c>
      <c r="EB7" s="39">
        <v>17.399999999999999</v>
      </c>
      <c r="EC7" s="39">
        <v>20.63</v>
      </c>
      <c r="ED7" s="39">
        <v>0.01</v>
      </c>
      <c r="EE7" s="39">
        <v>0.68</v>
      </c>
      <c r="EF7" s="39">
        <v>0.2</v>
      </c>
      <c r="EG7" s="39">
        <v>1.03</v>
      </c>
      <c r="EH7" s="39">
        <v>1.17</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HDK4-079</cp:lastModifiedBy>
  <cp:lastPrinted>2022-02-04T01:58:06Z</cp:lastPrinted>
  <dcterms:created xsi:type="dcterms:W3CDTF">2021-12-03T06:54:43Z</dcterms:created>
  <dcterms:modified xsi:type="dcterms:W3CDTF">2022-02-04T01:59:58Z</dcterms:modified>
  <cp:category/>
</cp:coreProperties>
</file>