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data\上下水道課\◆下水担当者◆\決算統計・起債台帳\経営比較分析表\R2\02_経営比較分析表（各団体分）\17_美浜町\"/>
    </mc:Choice>
  </mc:AlternateContent>
  <xr:revisionPtr revIDLastSave="0" documentId="13_ncr:1_{8E0762D5-45E5-4546-BF36-A669B2AE0311}" xr6:coauthVersionLast="36" xr6:coauthVersionMax="36" xr10:uidLastSave="{00000000-0000-0000-0000-000000000000}"/>
  <workbookProtection workbookAlgorithmName="SHA-512" workbookHashValue="t7wsQnKr1SMJ6S+Qt6+RcoSyNXWMa9mWSlMoDa0d7Ahzosur4SC81QzRw7m7mVgaeFK0BfS/i+kAB/ODIirVYw==" workbookSaltValue="hq1UuoVOR7F53j3irSG4x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<sst xmlns="http://schemas.openxmlformats.org/spreadsheetml/2006/main" count="236" uniqueCount="119">
  <si>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</si>
  <si>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</si>
  <si>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</si>
  <si>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</si>
  <si>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</si>
  <si>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</si>
  <si>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</si>
  <si>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</si>
  <si>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</si>
  <si>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</si>
  <si>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</si>
  <si>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</si>
  <si>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</si>
  <si>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</si>
  <si>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</si>
  <si>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</si>
  <si>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</si>
  <si>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</si>
  <si>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</si>
  <si>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</si>
  <si>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</si>
  <si>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</si>
  <si>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</si>
  <si>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</si>
  <si>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</si>
  <si>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</si>
  <si>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</si>
  <si>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</si>
  <si>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</si>
  <si>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</si>
  <si>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</si>
  <si>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</si>
  <si>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</si>
  <si>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</si>
  <si>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</si>
  <si>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</si>
  <si>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</si>
  <si>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</si>
  <si>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</si>
  <si>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</si>
  <si>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</si>
  <si>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</si>
  <si>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</si>
  <si>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</si>
  <si>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</si>
  <si>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</si>
  <si>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</si>
  <si>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</si>
  <si>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</si>
  <si>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</si>
  <si>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</si>
  <si>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</si>
  <si>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</si>
  <si>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</si>
  <si>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</si>
  <si>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</si>
  <si>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</si>
  <si>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</si>
  <si>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</si>
  <si>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</si>
  <si>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</si>
  <si>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</si>
  <si>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</si>
  <si>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</si>
  <si>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</si>
  <si>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</si>
  <si>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</si>
  <si>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</si>
  <si>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</si>
  <si>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</si>
  <si>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</si>
  <si>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</si>
  <si>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</si>
  <si>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</si>
  <si>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</si>
  <si>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</si>
  <si>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</si>
  <si>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</si>
  <si>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</si>
  <si>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</si>
  <si>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</si>
  <si>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</si>
  <si>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</si>
  <si>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</si>
  <si>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</si>
  <si>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</si>
  <si>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</si>
  <si>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</si>
  <si>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</si>
  <si>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</si>
  <si>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</si>
  <si>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</si>
  <si>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</si>
  <si>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</si>
  <si>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</si>
  <si>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</si>
  <si>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</si>
  <si>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</si>
  <si>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</si>
  <si>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</si>
  <si>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</si>
  <si>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</si>
  <si>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</si>
  <si>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</si>
  <si>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</si>
  <si>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</si>
  <si>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</si>
  <si>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</si>
  <si>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</si>
  <si>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</si>
  <si>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</si>
  <si>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</si>
  <si>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</si>
  <si>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</si>
  <si>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</si>
  <si>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</si>
  <si>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した。
・入山・上田井処理場は平成８年に供用開始以来、約２３年が経過し、施設内及び各中継ポンプ設備の故障等が発生する場合もあるが、日頃の施設管理の中で保守管理に重点を置き、また、各設備類の耐用年数等を考慮し、オーバーホールや更新をし対応す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7" eb="109">
      <t>ニュウヤマ</t>
    </rPh>
    <rPh sb="110" eb="113">
      <t>ウエタイ</t>
    </rPh>
    <rPh sb="113" eb="116">
      <t>ショリジョウ</t>
    </rPh>
    <rPh sb="117" eb="119">
      <t>ヘイセイ</t>
    </rPh>
    <rPh sb="120" eb="121">
      <t>トシ</t>
    </rPh>
    <rPh sb="122" eb="124">
      <t>キョウヨウ</t>
    </rPh>
    <rPh sb="124" eb="126">
      <t>カイシ</t>
    </rPh>
    <rPh sb="126" eb="128">
      <t>イライ</t>
    </rPh>
    <rPh sb="129" eb="130">
      <t>ヤク</t>
    </rPh>
    <rPh sb="132" eb="133">
      <t>ネン</t>
    </rPh>
    <rPh sb="134" eb="136">
      <t>ケイカ</t>
    </rPh>
    <rPh sb="138" eb="141">
      <t>シセツナイ</t>
    </rPh>
    <rPh sb="141" eb="142">
      <t>オヨ</t>
    </rPh>
    <rPh sb="143" eb="144">
      <t>カク</t>
    </rPh>
    <rPh sb="144" eb="146">
      <t>チュウケイ</t>
    </rPh>
    <rPh sb="149" eb="151">
      <t>セツビ</t>
    </rPh>
    <rPh sb="152" eb="154">
      <t>コショウ</t>
    </rPh>
    <rPh sb="154" eb="155">
      <t>トウ</t>
    </rPh>
    <rPh sb="156" eb="158">
      <t>ハッセイ</t>
    </rPh>
    <rPh sb="160" eb="162">
      <t>バアイ</t>
    </rPh>
    <rPh sb="167" eb="169">
      <t>ヒゴロ</t>
    </rPh>
    <rPh sb="170" eb="172">
      <t>シセツ</t>
    </rPh>
    <rPh sb="172" eb="174">
      <t>カンリ</t>
    </rPh>
    <rPh sb="175" eb="176">
      <t>ナカ</t>
    </rPh>
    <rPh sb="177" eb="179">
      <t>ホシュ</t>
    </rPh>
    <rPh sb="179" eb="181">
      <t>カンリ</t>
    </rPh>
    <rPh sb="182" eb="184">
      <t>ジュウテン</t>
    </rPh>
    <rPh sb="185" eb="186">
      <t>オ</t>
    </rPh>
    <rPh sb="191" eb="192">
      <t>カク</t>
    </rPh>
    <rPh sb="192" eb="194">
      <t>セツビ</t>
    </rPh>
    <rPh sb="194" eb="195">
      <t>ルイ</t>
    </rPh>
    <rPh sb="196" eb="198">
      <t>タイヨウ</t>
    </rPh>
    <rPh sb="198" eb="200">
      <t>ネンスウ</t>
    </rPh>
    <rPh sb="200" eb="201">
      <t>トウ</t>
    </rPh>
    <rPh sb="202" eb="204">
      <t>コウリョ</t>
    </rPh>
    <rPh sb="214" eb="216">
      <t>コウシン</t>
    </rPh>
    <rPh sb="218" eb="220">
      <t>タイオウ</t>
    </rPh>
    <phoneticPr fontId="16"/>
  </si>
  <si>
    <t>１）現在は施設等の維持管理が主流となっている。
２）今後は業務の効率化に努め経営努力し経費回収率を更に改善していきたい。
また、一般会計繰入金と使用料金をバランス良く財源とし、企業債残高を減らしていく。
３）これらの取り組みを通じて経営基盤を維持し、管路や施設の更新に備えたい。</t>
    <rPh sb="2" eb="4">
      <t>ゲンザイ</t>
    </rPh>
    <rPh sb="5" eb="7">
      <t>シセツ</t>
    </rPh>
    <rPh sb="7" eb="8">
      <t>トウ</t>
    </rPh>
    <rPh sb="9" eb="11">
      <t>イジ</t>
    </rPh>
    <rPh sb="11" eb="13">
      <t>カンリ</t>
    </rPh>
    <rPh sb="14" eb="16">
      <t>シュリュウ</t>
    </rPh>
    <rPh sb="26" eb="28">
      <t>コンゴ</t>
    </rPh>
    <rPh sb="29" eb="31">
      <t>ギョウム</t>
    </rPh>
    <rPh sb="32" eb="35">
      <t>コウリツカ</t>
    </rPh>
    <rPh sb="36" eb="37">
      <t>ツト</t>
    </rPh>
    <rPh sb="38" eb="40">
      <t>ケイエイ</t>
    </rPh>
    <rPh sb="40" eb="42">
      <t>ドリョク</t>
    </rPh>
    <rPh sb="43" eb="45">
      <t>ケイヒ</t>
    </rPh>
    <rPh sb="45" eb="47">
      <t>カイシュウ</t>
    </rPh>
    <rPh sb="47" eb="48">
      <t>リツ</t>
    </rPh>
    <rPh sb="49" eb="50">
      <t>サラ</t>
    </rPh>
    <rPh sb="51" eb="53">
      <t>カイゼン</t>
    </rPh>
    <rPh sb="64" eb="66">
      <t>イッパン</t>
    </rPh>
    <rPh sb="66" eb="68">
      <t>カイケイ</t>
    </rPh>
    <rPh sb="68" eb="71">
      <t>クリイレキン</t>
    </rPh>
    <rPh sb="72" eb="74">
      <t>シヨウ</t>
    </rPh>
    <rPh sb="74" eb="76">
      <t>リョウキン</t>
    </rPh>
    <rPh sb="81" eb="82">
      <t>ヨ</t>
    </rPh>
    <rPh sb="83" eb="85">
      <t>ザイゲン</t>
    </rPh>
    <rPh sb="88" eb="91">
      <t>キギョウサイ</t>
    </rPh>
    <rPh sb="91" eb="93">
      <t>ザンダカ</t>
    </rPh>
    <rPh sb="94" eb="95">
      <t>ヘ</t>
    </rPh>
    <rPh sb="108" eb="109">
      <t>ト</t>
    </rPh>
    <rPh sb="110" eb="111">
      <t>ク</t>
    </rPh>
    <rPh sb="113" eb="114">
      <t>ツウ</t>
    </rPh>
    <rPh sb="116" eb="118">
      <t>ケイエイ</t>
    </rPh>
    <rPh sb="118" eb="120">
      <t>キバン</t>
    </rPh>
    <rPh sb="121" eb="123">
      <t>イジ</t>
    </rPh>
    <rPh sb="125" eb="127">
      <t>カンロ</t>
    </rPh>
    <rPh sb="128" eb="130">
      <t>シセツ</t>
    </rPh>
    <rPh sb="131" eb="133">
      <t>コウシン</t>
    </rPh>
    <rPh sb="134" eb="135">
      <t>ソナ</t>
    </rPh>
    <phoneticPr fontId="16"/>
  </si>
  <si>
    <t>１）管渠の整備や施設の建設が完了しているため、資本的支出は施設整備等に掛かった地方債償還金のみとなっています。
２）収益的収支比率はここ数年１００％近い数字を示しており、平成２９年度から増加しているのは、和田処理場改築の更新が完了したためで、令和２年度に減少したのは当該年度から新たに企業会計適用支援業務の委託料が増えたためである。企業債残高は減少しているが、将来増加する傾向であると考える。
３）汚水処理原価及び経費回収率は類似団体平均値より良好である。これは公共下水道、農業集落排水、浄化槽の汚水処理方法の使い分けがうまくいっているためである。
４）施設利用率及び水洗化率は類似団体平均値を上回る高水準で安定しているので、施設の規模は適切である。
５）総じて類似団体平均と比べて良好である。</t>
    <rPh sb="2" eb="4">
      <t>カンキョ</t>
    </rPh>
    <rPh sb="5" eb="7">
      <t>セイビ</t>
    </rPh>
    <rPh sb="8" eb="10">
      <t>シセツ</t>
    </rPh>
    <rPh sb="11" eb="13">
      <t>ケンセツ</t>
    </rPh>
    <rPh sb="14" eb="16">
      <t>カンリョウ</t>
    </rPh>
    <rPh sb="23" eb="26">
      <t>シホンテキ</t>
    </rPh>
    <rPh sb="26" eb="28">
      <t>シシュツ</t>
    </rPh>
    <rPh sb="29" eb="31">
      <t>シセツ</t>
    </rPh>
    <rPh sb="31" eb="33">
      <t>セイビ</t>
    </rPh>
    <rPh sb="33" eb="34">
      <t>トウ</t>
    </rPh>
    <rPh sb="35" eb="36">
      <t>カ</t>
    </rPh>
    <rPh sb="39" eb="42">
      <t>チホウサイ</t>
    </rPh>
    <rPh sb="42" eb="45">
      <t>ショウカンキン</t>
    </rPh>
    <rPh sb="58" eb="60">
      <t>シュウエキ</t>
    </rPh>
    <rPh sb="60" eb="61">
      <t>テキ</t>
    </rPh>
    <rPh sb="61" eb="63">
      <t>シュウシ</t>
    </rPh>
    <rPh sb="63" eb="64">
      <t>ヒ</t>
    </rPh>
    <rPh sb="64" eb="65">
      <t>リツ</t>
    </rPh>
    <rPh sb="68" eb="70">
      <t>スウネン</t>
    </rPh>
    <rPh sb="74" eb="75">
      <t>チカ</t>
    </rPh>
    <rPh sb="76" eb="78">
      <t>スウジ</t>
    </rPh>
    <rPh sb="79" eb="80">
      <t>シメ</t>
    </rPh>
    <rPh sb="85" eb="87">
      <t>ヘイセイ</t>
    </rPh>
    <rPh sb="89" eb="91">
      <t>ネンド</t>
    </rPh>
    <rPh sb="93" eb="95">
      <t>ゾウカ</t>
    </rPh>
    <rPh sb="102" eb="104">
      <t>ワダ</t>
    </rPh>
    <rPh sb="104" eb="107">
      <t>ショリジョウ</t>
    </rPh>
    <rPh sb="107" eb="109">
      <t>カイチク</t>
    </rPh>
    <rPh sb="110" eb="112">
      <t>コウシン</t>
    </rPh>
    <rPh sb="113" eb="115">
      <t>カンリョウ</t>
    </rPh>
    <rPh sb="121" eb="123">
      <t>レイワ</t>
    </rPh>
    <rPh sb="124" eb="126">
      <t>ネンド</t>
    </rPh>
    <rPh sb="127" eb="129">
      <t>ゲンショウ</t>
    </rPh>
    <rPh sb="133" eb="135">
      <t>トウガイ</t>
    </rPh>
    <rPh sb="135" eb="137">
      <t>ネンド</t>
    </rPh>
    <rPh sb="139" eb="140">
      <t>アラ</t>
    </rPh>
    <rPh sb="142" eb="144">
      <t>キギョウ</t>
    </rPh>
    <rPh sb="144" eb="146">
      <t>カイケイ</t>
    </rPh>
    <rPh sb="146" eb="148">
      <t>テキヨウ</t>
    </rPh>
    <rPh sb="148" eb="150">
      <t>シエン</t>
    </rPh>
    <rPh sb="150" eb="152">
      <t>ギョウム</t>
    </rPh>
    <rPh sb="153" eb="156">
      <t>イタクリョウ</t>
    </rPh>
    <rPh sb="157" eb="158">
      <t>フ</t>
    </rPh>
    <rPh sb="166" eb="169">
      <t>キギョウサイ</t>
    </rPh>
    <rPh sb="169" eb="171">
      <t>ザンダカ</t>
    </rPh>
    <rPh sb="172" eb="174">
      <t>ゲンショウ</t>
    </rPh>
    <rPh sb="180" eb="182">
      <t>ショウライ</t>
    </rPh>
    <rPh sb="182" eb="184">
      <t>ゾウカ</t>
    </rPh>
    <rPh sb="186" eb="188">
      <t>ケイコウ</t>
    </rPh>
    <rPh sb="192" eb="193">
      <t>カンガ</t>
    </rPh>
    <rPh sb="277" eb="279">
      <t>シセツ</t>
    </rPh>
    <rPh sb="279" eb="282">
      <t>リヨウリツ</t>
    </rPh>
    <rPh sb="282" eb="283">
      <t>オヨ</t>
    </rPh>
    <rPh sb="284" eb="287">
      <t>スイセンカ</t>
    </rPh>
    <rPh sb="287" eb="288">
      <t>リツ</t>
    </rPh>
    <rPh sb="289" eb="291">
      <t>ルイジ</t>
    </rPh>
    <rPh sb="291" eb="293">
      <t>ダンタイ</t>
    </rPh>
    <rPh sb="293" eb="296">
      <t>ヘイキンチ</t>
    </rPh>
    <rPh sb="297" eb="299">
      <t>ウワマワ</t>
    </rPh>
    <rPh sb="300" eb="303">
      <t>コウスイジュン</t>
    </rPh>
    <rPh sb="304" eb="306">
      <t>アンテイ</t>
    </rPh>
    <rPh sb="313" eb="315">
      <t>シセツ</t>
    </rPh>
    <rPh sb="316" eb="318">
      <t>キボ</t>
    </rPh>
    <rPh sb="319" eb="321">
      <t>テキセツ</t>
    </rPh>
    <rPh sb="328" eb="329">
      <t>ソウ</t>
    </rPh>
    <rPh sb="331" eb="333">
      <t>ルイジ</t>
    </rPh>
    <rPh sb="333" eb="335">
      <t>ダンタイ</t>
    </rPh>
    <rPh sb="335" eb="337">
      <t>ヘイキン</t>
    </rPh>
    <rPh sb="338" eb="339">
      <t>クラ</t>
    </rPh>
    <rPh sb="341" eb="343">
      <t>リョウコウ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</si>
</sst>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25-4C8A-B3D6-21E8B91E41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9F25-4C8A-B3D6-21E8B91E41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77.36</c:v>
                </c:pt>
                <c:pt idx="1">
                  <c:v>79.13</c:v>
                </c:pt>
                <c:pt idx="2">
                  <c:v>77.47</c:v>
                </c:pt>
                <c:pt idx="3">
                  <c:v>77.36</c:v>
                </c:pt>
                <c:pt idx="4">
                  <c:v>79.44</c:v>
                </c:pt>
              </c:numCache>
            </c:numRef>
          </c:val>
          <c:extLst>
            <c:ext xmlns:c16="http://schemas.microsoft.com/office/drawing/2014/chart" uri="{C3380CC4-5D6E-409C-BE32-E72D297353CC}">
              <c16:uniqueId val="{00000000-0C9F-43EB-84FB-28C773EBCB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c:ext xmlns:c16="http://schemas.microsoft.com/office/drawing/2014/chart" uri="{C3380CC4-5D6E-409C-BE32-E72D297353CC}">
              <c16:uniqueId val="{00000001-0C9F-43EB-84FB-28C773EBCB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90.75</c:v>
                </c:pt>
                <c:pt idx="1">
                  <c:v>91.58</c:v>
                </c:pt>
                <c:pt idx="2">
                  <c:v>92.27</c:v>
                </c:pt>
                <c:pt idx="3">
                  <c:v>91.8</c:v>
                </c:pt>
                <c:pt idx="4">
                  <c:v>91.77</c:v>
                </c:pt>
              </c:numCache>
            </c:numRef>
          </c:val>
          <c:extLst>
            <c:ext xmlns:c16="http://schemas.microsoft.com/office/drawing/2014/chart" uri="{C3380CC4-5D6E-409C-BE32-E72D297353CC}">
              <c16:uniqueId val="{00000000-2652-49A1-BE54-DE0DE57B51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c:ext xmlns:c16="http://schemas.microsoft.com/office/drawing/2014/chart" uri="{C3380CC4-5D6E-409C-BE32-E72D297353CC}">
              <c16:uniqueId val="{00000001-2652-49A1-BE54-DE0DE57B51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95.97</c:v>
                </c:pt>
                <c:pt idx="1">
                  <c:v>96.89</c:v>
                </c:pt>
                <c:pt idx="2">
                  <c:v>97.28</c:v>
                </c:pt>
                <c:pt idx="3">
                  <c:v>98.28</c:v>
                </c:pt>
                <c:pt idx="4">
                  <c:v>95.9</c:v>
                </c:pt>
              </c:numCache>
            </c:numRef>
          </c:val>
          <c:extLst>
            <c:ext xmlns:c16="http://schemas.microsoft.com/office/drawing/2014/chart" uri="{C3380CC4-5D6E-409C-BE32-E72D297353CC}">
              <c16:uniqueId val="{00000000-A9B3-42B9-981F-BBDED33DF3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3-42B9-981F-BBDED33DF3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74-4BED-9742-1CDBA81D0D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4-4BED-9742-1CDBA81D0D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E-4CEB-B433-D41E6C6A48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E-4CEB-B433-D41E6C6A48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9-4EA3-B367-ACC7C592A7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9-4EA3-B367-ACC7C592A7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D4-44E9-BE84-318EEFCFE4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D4-44E9-BE84-318EEFCFE4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373.53</c:v>
                </c:pt>
                <c:pt idx="1">
                  <c:v>292.2</c:v>
                </c:pt>
                <c:pt idx="2">
                  <c:v>302.19</c:v>
                </c:pt>
                <c:pt idx="3">
                  <c:v>281.62</c:v>
                </c:pt>
                <c:pt idx="4">
                  <c:v>63.46</c:v>
                </c:pt>
              </c:numCache>
            </c:numRef>
          </c:val>
          <c:extLst>
            <c:ext xmlns:c16="http://schemas.microsoft.com/office/drawing/2014/chart" uri="{C3380CC4-5D6E-409C-BE32-E72D297353CC}">
              <c16:uniqueId val="{00000000-A5C7-419B-A806-11A2CB7A55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c:ext xmlns:c16="http://schemas.microsoft.com/office/drawing/2014/chart" uri="{C3380CC4-5D6E-409C-BE32-E72D297353CC}">
              <c16:uniqueId val="{00000001-A5C7-419B-A806-11A2CB7A55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73.36</c:v>
                </c:pt>
                <c:pt idx="1">
                  <c:v>98.64</c:v>
                </c:pt>
                <c:pt idx="2">
                  <c:v>97.57</c:v>
                </c:pt>
                <c:pt idx="3">
                  <c:v>93.73</c:v>
                </c:pt>
                <c:pt idx="4">
                  <c:v>93.65</c:v>
                </c:pt>
              </c:numCache>
            </c:numRef>
          </c:val>
          <c:extLst>
            <c:ext xmlns:c16="http://schemas.microsoft.com/office/drawing/2014/chart" uri="{C3380CC4-5D6E-409C-BE32-E72D297353CC}">
              <c16:uniqueId val="{00000000-B81A-4463-9293-1A3F0CAE09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c:ext xmlns:c16="http://schemas.microsoft.com/office/drawing/2014/chart" uri="{C3380CC4-5D6E-409C-BE32-E72D297353CC}">
              <c16:uniqueId val="{00000001-B81A-4463-9293-1A3F0CAE09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223.26</c:v>
                </c:pt>
                <c:pt idx="1">
                  <c:v>166.61</c:v>
                </c:pt>
                <c:pt idx="2">
                  <c:v>152.91999999999999</c:v>
                </c:pt>
                <c:pt idx="3">
                  <c:v>157.57</c:v>
                </c:pt>
                <c:pt idx="4">
                  <c:v>159.41999999999999</c:v>
                </c:pt>
              </c:numCache>
            </c:numRef>
          </c:val>
          <c:extLst>
            <c:ext xmlns:c16="http://schemas.microsoft.com/office/drawing/2014/chart" uri="{C3380CC4-5D6E-409C-BE32-E72D297353CC}">
              <c16:uniqueId val="{00000000-3F6E-489F-B652-12ACF3C4B9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c:ext xmlns:c16="http://schemas.microsoft.com/office/drawing/2014/chart" uri="{C3380CC4-5D6E-409C-BE32-E72D297353CC}">
              <c16:uniqueId val="{00000001-3F6E-489F-B652-12ACF3C4B9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和歌山県　美浜町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6949</v>
      </c>
      <c r="AM8" s="51"/>
      <c r="AN8" s="51"/>
      <c r="AO8" s="51"/>
      <c r="AP8" s="51"/>
      <c r="AQ8" s="51"/>
      <c r="AR8" s="51"/>
      <c r="AS8" s="51"/>
      <c r="AT8" s="46">
        <f>データ!T6</f>
        <v>12.77</v>
      </c>
      <c r="AU8" s="46"/>
      <c r="AV8" s="46"/>
      <c r="AW8" s="46"/>
      <c r="AX8" s="46"/>
      <c r="AY8" s="46"/>
      <c r="AZ8" s="46"/>
      <c r="BA8" s="46"/>
      <c r="BB8" s="46">
        <f>データ!U6</f>
        <v>544.16999999999996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46.68</v>
      </c>
      <c r="Q10" s="46"/>
      <c r="R10" s="46"/>
      <c r="S10" s="46"/>
      <c r="T10" s="46"/>
      <c r="U10" s="46"/>
      <c r="V10" s="46"/>
      <c r="W10" s="46">
        <f>データ!Q6</f>
        <v>104.15</v>
      </c>
      <c r="X10" s="46"/>
      <c r="Y10" s="46"/>
      <c r="Z10" s="46"/>
      <c r="AA10" s="46"/>
      <c r="AB10" s="46"/>
      <c r="AC10" s="46"/>
      <c r="AD10" s="51">
        <f>データ!R6</f>
        <v>2863</v>
      </c>
      <c r="AE10" s="51"/>
      <c r="AF10" s="51"/>
      <c r="AG10" s="51"/>
      <c r="AH10" s="51"/>
      <c r="AI10" s="51"/>
      <c r="AJ10" s="51"/>
      <c r="AK10" s="2"/>
      <c r="AL10" s="51">
        <f>データ!V6</f>
        <v>3208</v>
      </c>
      <c r="AM10" s="51"/>
      <c r="AN10" s="51"/>
      <c r="AO10" s="51"/>
      <c r="AP10" s="51"/>
      <c r="AQ10" s="51"/>
      <c r="AR10" s="51"/>
      <c r="AS10" s="51"/>
      <c r="AT10" s="46">
        <f>データ!W6</f>
        <v>1.02</v>
      </c>
      <c r="AU10" s="46"/>
      <c r="AV10" s="46"/>
      <c r="AW10" s="46"/>
      <c r="AX10" s="46"/>
      <c r="AY10" s="46"/>
      <c r="AZ10" s="46"/>
      <c r="BA10" s="46"/>
      <c r="BB10" s="46">
        <f>データ!X6</f>
        <v>3145.1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tUJAC62nU/JbUJ+eXjSHDZA3tJFVHwy/YtW8N5kan5V8sB54datzP9Sh1CCb+Qne2+ri6j/aS4UVyl34KYoYAg==" saltValue="TQE348gxvwCHtKojglKB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303810</v>
      </c>
      <c r="D6" s="33">
        <f t="shared" si="3"/>
        <v>47</v>
      </c>
      <c r="E6" s="33">
        <f t="shared" si="3"/>
        <v>17</v>
      </c>
      <c r="F6" s="33">
        <f t="shared" si="3"/>
        <v>5</v>
      </c>
      <c r="G6" s="33">
        <f t="shared" si="3"/>
        <v>0</v>
      </c>
      <c r="H6" s="33" t="str">
        <f t="shared" si="3"/>
        <v>和歌山県　美浜町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46.68</v>
      </c>
      <c r="Q6" s="34">
        <f t="shared" si="3"/>
        <v>104.15</v>
      </c>
      <c r="R6" s="34">
        <f t="shared" si="3"/>
        <v>2863</v>
      </c>
      <c r="S6" s="34">
        <f t="shared" si="3"/>
        <v>6949</v>
      </c>
      <c r="T6" s="34">
        <f t="shared" si="3"/>
        <v>12.77</v>
      </c>
      <c r="U6" s="34">
        <f t="shared" si="3"/>
        <v>544.16999999999996</v>
      </c>
      <c r="V6" s="34">
        <f t="shared" si="3"/>
        <v>3208</v>
      </c>
      <c r="W6" s="34">
        <f t="shared" si="3"/>
        <v>1.02</v>
      </c>
      <c r="X6" s="34">
        <f t="shared" si="3"/>
        <v>3145.1</v>
      </c>
      <c r="Y6" s="35">
        <f>IF(Y7="",NA(),Y7)</f>
        <v>95.97</v>
      </c>
      <c r="Z6" s="35">
        <f t="shared" ref="Z6:AH6" si="4">IF(Z7="",NA(),Z7)</f>
        <v>96.89</v>
      </c>
      <c r="AA6" s="35">
        <f t="shared" si="4"/>
        <v>97.28</v>
      </c>
      <c r="AB6" s="35">
        <f t="shared" si="4"/>
        <v>98.28</v>
      </c>
      <c r="AC6" s="35">
        <f t="shared" si="4"/>
        <v>95.9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373.53</v>
      </c>
      <c r="BG6" s="35">
        <f t="shared" ref="BG6:BO6" si="7">IF(BG7="",NA(),BG7)</f>
        <v>292.2</v>
      </c>
      <c r="BH6" s="35">
        <f t="shared" si="7"/>
        <v>302.19</v>
      </c>
      <c r="BI6" s="35">
        <f t="shared" si="7"/>
        <v>281.62</v>
      </c>
      <c r="BJ6" s="35">
        <f t="shared" si="7"/>
        <v>63.46</v>
      </c>
      <c r="BK6" s="35">
        <f t="shared" si="7"/>
        <v>974.93</v>
      </c>
      <c r="BL6" s="35">
        <f t="shared" si="7"/>
        <v>855.8</v>
      </c>
      <c r="BM6" s="35">
        <f t="shared" si="7"/>
        <v>789.46</v>
      </c>
      <c r="BN6" s="35">
        <f t="shared" si="7"/>
        <v>826.83</v>
      </c>
      <c r="BO6" s="35">
        <f t="shared" si="7"/>
        <v>783.8</v>
      </c>
      <c r="BP6" s="34" t="str">
        <f>IF(BP7="","",IF(BP7="-","【-】","【"&amp;SUBSTITUTE(TEXT(BP7,"#,##0.00"),"-","△")&amp;"】"))</f>
        <v>【832.52】</v>
      </c>
      <c r="BQ6" s="35">
        <f>IF(BQ7="",NA(),BQ7)</f>
        <v>73.36</v>
      </c>
      <c r="BR6" s="35">
        <f t="shared" ref="BR6:BZ6" si="8">IF(BR7="",NA(),BR7)</f>
        <v>98.64</v>
      </c>
      <c r="BS6" s="35">
        <f t="shared" si="8"/>
        <v>97.57</v>
      </c>
      <c r="BT6" s="35">
        <f t="shared" si="8"/>
        <v>93.73</v>
      </c>
      <c r="BU6" s="35">
        <f t="shared" si="8"/>
        <v>93.65</v>
      </c>
      <c r="BV6" s="35">
        <f t="shared" si="8"/>
        <v>55.32</v>
      </c>
      <c r="BW6" s="35">
        <f t="shared" si="8"/>
        <v>59.8</v>
      </c>
      <c r="BX6" s="35">
        <f t="shared" si="8"/>
        <v>57.77</v>
      </c>
      <c r="BY6" s="35">
        <f t="shared" si="8"/>
        <v>57.31</v>
      </c>
      <c r="BZ6" s="35">
        <f t="shared" si="8"/>
        <v>68.11</v>
      </c>
      <c r="CA6" s="34" t="str">
        <f>IF(CA7="","",IF(CA7="-","【-】","【"&amp;SUBSTITUTE(TEXT(CA7,"#,##0.00"),"-","△")&amp;"】"))</f>
        <v>【60.94】</v>
      </c>
      <c r="CB6" s="35">
        <f>IF(CB7="",NA(),CB7)</f>
        <v>223.26</v>
      </c>
      <c r="CC6" s="35">
        <f t="shared" ref="CC6:CK6" si="9">IF(CC7="",NA(),CC7)</f>
        <v>166.61</v>
      </c>
      <c r="CD6" s="35">
        <f t="shared" si="9"/>
        <v>152.91999999999999</v>
      </c>
      <c r="CE6" s="35">
        <f t="shared" si="9"/>
        <v>157.57</v>
      </c>
      <c r="CF6" s="35">
        <f t="shared" si="9"/>
        <v>159.41999999999999</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77.36</v>
      </c>
      <c r="CN6" s="35">
        <f t="shared" ref="CN6:CV6" si="10">IF(CN7="",NA(),CN7)</f>
        <v>79.13</v>
      </c>
      <c r="CO6" s="35">
        <f t="shared" si="10"/>
        <v>77.47</v>
      </c>
      <c r="CP6" s="35">
        <f t="shared" si="10"/>
        <v>77.36</v>
      </c>
      <c r="CQ6" s="35">
        <f t="shared" si="10"/>
        <v>79.44</v>
      </c>
      <c r="CR6" s="35">
        <f t="shared" si="10"/>
        <v>60.65</v>
      </c>
      <c r="CS6" s="35">
        <f t="shared" si="10"/>
        <v>51.75</v>
      </c>
      <c r="CT6" s="35">
        <f t="shared" si="10"/>
        <v>50.68</v>
      </c>
      <c r="CU6" s="35">
        <f t="shared" si="10"/>
        <v>50.14</v>
      </c>
      <c r="CV6" s="35">
        <f t="shared" si="10"/>
        <v>55.26</v>
      </c>
      <c r="CW6" s="34" t="str">
        <f>IF(CW7="","",IF(CW7="-","【-】","【"&amp;SUBSTITUTE(TEXT(CW7,"#,##0.00"),"-","△")&amp;"】"))</f>
        <v>【54.84】</v>
      </c>
      <c r="CX6" s="35">
        <f>IF(CX7="",NA(),CX7)</f>
        <v>90.75</v>
      </c>
      <c r="CY6" s="35">
        <f t="shared" ref="CY6:DG6" si="11">IF(CY7="",NA(),CY7)</f>
        <v>91.58</v>
      </c>
      <c r="CZ6" s="35">
        <f t="shared" si="11"/>
        <v>92.27</v>
      </c>
      <c r="DA6" s="35">
        <f t="shared" si="11"/>
        <v>91.8</v>
      </c>
      <c r="DB6" s="35">
        <f t="shared" si="11"/>
        <v>91.77</v>
      </c>
      <c r="DC6" s="35">
        <f t="shared" si="11"/>
        <v>84.58</v>
      </c>
      <c r="DD6" s="35">
        <f t="shared" si="11"/>
        <v>84.84</v>
      </c>
      <c r="DE6" s="35">
        <f t="shared" si="11"/>
        <v>84.86</v>
      </c>
      <c r="DF6" s="35">
        <f t="shared" si="11"/>
        <v>84.98</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2">
      <c r="A7" s="28"/>
      <c r="B7" s="37">
        <v>2020</v>
      </c>
      <c r="C7" s="37">
        <v>303810</v>
      </c>
      <c r="D7" s="37">
        <v>47</v>
      </c>
      <c r="E7" s="37">
        <v>17</v>
      </c>
      <c r="F7" s="37">
        <v>5</v>
      </c>
      <c r="G7" s="37">
        <v>0</v>
      </c>
      <c r="H7" s="37" t="s">
        <v>98</v>
      </c>
      <c r="I7" s="37" t="s">
        <v>99</v>
      </c>
      <c r="J7" s="37" t="s">
        <v>100</v>
      </c>
      <c r="K7" s="37" t="s">
        <v>101</v>
      </c>
      <c r="L7" s="37" t="s">
        <v>102</v>
      </c>
      <c r="M7" s="37" t="s">
        <v>103</v>
      </c>
      <c r="N7" s="38" t="s">
        <v>104</v>
      </c>
      <c r="O7" s="38" t="s">
        <v>105</v>
      </c>
      <c r="P7" s="38">
        <v>46.68</v>
      </c>
      <c r="Q7" s="38">
        <v>104.15</v>
      </c>
      <c r="R7" s="38">
        <v>2863</v>
      </c>
      <c r="S7" s="38">
        <v>6949</v>
      </c>
      <c r="T7" s="38">
        <v>12.77</v>
      </c>
      <c r="U7" s="38">
        <v>544.16999999999996</v>
      </c>
      <c r="V7" s="38">
        <v>3208</v>
      </c>
      <c r="W7" s="38">
        <v>1.02</v>
      </c>
      <c r="X7" s="38">
        <v>3145.1</v>
      </c>
      <c r="Y7" s="38">
        <v>95.97</v>
      </c>
      <c r="Z7" s="38">
        <v>96.89</v>
      </c>
      <c r="AA7" s="38">
        <v>97.28</v>
      </c>
      <c r="AB7" s="38">
        <v>98.28</v>
      </c>
      <c r="AC7" s="38">
        <v>95.9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373.53</v>
      </c>
      <c r="BG7" s="38">
        <v>292.2</v>
      </c>
      <c r="BH7" s="38">
        <v>302.19</v>
      </c>
      <c r="BI7" s="38">
        <v>281.62</v>
      </c>
      <c r="BJ7" s="38">
        <v>63.46</v>
      </c>
      <c r="BK7" s="38">
        <v>974.93</v>
      </c>
      <c r="BL7" s="38">
        <v>855.8</v>
      </c>
      <c r="BM7" s="38">
        <v>789.46</v>
      </c>
      <c r="BN7" s="38">
        <v>826.83</v>
      </c>
      <c r="BO7" s="38">
        <v>783.8</v>
      </c>
      <c r="BP7" s="38">
        <v>832.52</v>
      </c>
      <c r="BQ7" s="38">
        <v>73.36</v>
      </c>
      <c r="BR7" s="38">
        <v>98.64</v>
      </c>
      <c r="BS7" s="38">
        <v>97.57</v>
      </c>
      <c r="BT7" s="38">
        <v>93.73</v>
      </c>
      <c r="BU7" s="38">
        <v>93.65</v>
      </c>
      <c r="BV7" s="38">
        <v>55.32</v>
      </c>
      <c r="BW7" s="38">
        <v>59.8</v>
      </c>
      <c r="BX7" s="38">
        <v>57.77</v>
      </c>
      <c r="BY7" s="38">
        <v>57.31</v>
      </c>
      <c r="BZ7" s="38">
        <v>68.11</v>
      </c>
      <c r="CA7" s="38">
        <v>60.94</v>
      </c>
      <c r="CB7" s="38">
        <v>223.26</v>
      </c>
      <c r="CC7" s="38">
        <v>166.61</v>
      </c>
      <c r="CD7" s="38">
        <v>152.91999999999999</v>
      </c>
      <c r="CE7" s="38">
        <v>157.57</v>
      </c>
      <c r="CF7" s="38">
        <v>159.41999999999999</v>
      </c>
      <c r="CG7" s="38">
        <v>283.17</v>
      </c>
      <c r="CH7" s="38">
        <v>263.76</v>
      </c>
      <c r="CI7" s="38">
        <v>274.35000000000002</v>
      </c>
      <c r="CJ7" s="38">
        <v>273.52</v>
      </c>
      <c r="CK7" s="38">
        <v>222.41</v>
      </c>
      <c r="CL7" s="38">
        <v>253.04</v>
      </c>
      <c r="CM7" s="38">
        <v>77.36</v>
      </c>
      <c r="CN7" s="38">
        <v>79.13</v>
      </c>
      <c r="CO7" s="38">
        <v>77.47</v>
      </c>
      <c r="CP7" s="38">
        <v>77.36</v>
      </c>
      <c r="CQ7" s="38">
        <v>79.44</v>
      </c>
      <c r="CR7" s="38">
        <v>60.65</v>
      </c>
      <c r="CS7" s="38">
        <v>51.75</v>
      </c>
      <c r="CT7" s="38">
        <v>50.68</v>
      </c>
      <c r="CU7" s="38">
        <v>50.14</v>
      </c>
      <c r="CV7" s="38">
        <v>55.26</v>
      </c>
      <c r="CW7" s="38">
        <v>54.84</v>
      </c>
      <c r="CX7" s="38">
        <v>90.75</v>
      </c>
      <c r="CY7" s="38">
        <v>91.58</v>
      </c>
      <c r="CZ7" s="38">
        <v>92.27</v>
      </c>
      <c r="DA7" s="38">
        <v>91.8</v>
      </c>
      <c r="DB7" s="38">
        <v>91.77</v>
      </c>
      <c r="DC7" s="38">
        <v>84.58</v>
      </c>
      <c r="DD7" s="38">
        <v>84.84</v>
      </c>
      <c r="DE7" s="38">
        <v>84.86</v>
      </c>
      <c r="DF7" s="38">
        <v>84.98</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直樹</cp:lastModifiedBy>
  <dcterms:created xsi:type="dcterms:W3CDTF">2021-12-03T08:00:22Z</dcterms:created>
  <dcterms:modified xsi:type="dcterms:W3CDTF">2022-02-16T00:00:47Z</dcterms:modified>
  <cp:category/>
</cp:coreProperties>
</file>