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mhuser039\Desktop\未処理\【R4.2.4〆切】公営企業に係る経営比較分析表の分析等について（依頼）\【美浜町】提出用\"/>
    </mc:Choice>
  </mc:AlternateContent>
  <xr:revisionPtr revIDLastSave="0" documentId="13_ncr:1_{16A4D302-8960-474C-9F6F-445E030922AF}" xr6:coauthVersionLast="36" xr6:coauthVersionMax="36" xr10:uidLastSave="{00000000-0000-0000-0000-000000000000}"/>
  <workbookProtection workbookAlgorithmName="SHA-512" workbookHashValue="xsYHHtJ/RJPgUvTQ7AH4YHEfyWG14mBDsQf8IxUn8J5snZMYdWwa5ESNWhhZNkctmxL1BkPZWNECOUmqL+25bQ==" workbookSaltValue="sK9WnMTamW2SkuauxW5JtQ==" workbookSpinCount="100000" lockStructure="1"/>
  <bookViews>
    <workbookView xWindow="0" yWindow="0" windowWidth="15360" windowHeight="7632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<sst xmlns="http://schemas.openxmlformats.org/spreadsheetml/2006/main" count="236" uniqueCount="120">
  <si>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</si>
  <si>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</si>
  <si>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</si>
  <si>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</si>
  <si>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</si>
  <si>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</si>
  <si>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</si>
  <si>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</si>
  <si>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</si>
  <si>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</si>
  <si>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</si>
  <si>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</si>
  <si>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</si>
  <si>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</si>
  <si>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</si>
  <si>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</si>
  <si>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</si>
  <si>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</si>
  <si>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</si>
  <si>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</si>
  <si>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</si>
  <si>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</si>
  <si>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</si>
  <si>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</si>
  <si>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</si>
  <si>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</si>
  <si>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</si>
  <si>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</si>
  <si>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</si>
  <si>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</si>
  <si>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</si>
  <si>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</si>
  <si>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</si>
  <si>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</si>
  <si>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</si>
  <si>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</si>
  <si>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</si>
  <si>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</si>
  <si>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</si>
  <si>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</si>
  <si>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</si>
  <si>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</si>
  <si>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</si>
  <si>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</si>
  <si>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</si>
  <si>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</si>
  <si>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</si>
  <si>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</si>
  <si>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</si>
  <si>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</si>
  <si>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</si>
  <si>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</si>
  <si>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</si>
  <si>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</si>
  <si>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</si>
  <si>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</si>
  <si>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</si>
  <si>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</si>
  <si>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</si>
  <si>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</si>
  <si>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</si>
  <si>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</si>
  <si>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</si>
  <si>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</si>
  <si>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</si>
  <si>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</si>
  <si>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</si>
  <si>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</si>
  <si>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</si>
  <si>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</si>
  <si>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</si>
  <si>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</si>
  <si>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</si>
  <si>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</si>
  <si>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</si>
  <si>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</si>
  <si>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</si>
  <si>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</si>
  <si>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</si>
  <si>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</si>
  <si>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</si>
  <si>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</si>
  <si>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</si>
  <si>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</si>
  <si>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</si>
  <si>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</si>
  <si>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</si>
  <si>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</si>
  <si>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</si>
  <si>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</si>
  <si>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</si>
  <si>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</si>
  <si>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</si>
  <si>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</si>
  <si>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</si>
  <si>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</si>
  <si>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</si>
  <si>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</si>
  <si>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美浜町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</si>
  <si>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</si>
  <si>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</si>
  <si>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</si>
  <si>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</si>
  <si>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</si>
  <si>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</si>
  <si>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</si>
  <si>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</si>
  <si>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</si>
  <si>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</si>
  <si>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</si>
  <si>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</si>
  <si>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</si>
  <si>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</si>
  <si>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</si>
  <si>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</si>
  <si>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</si>
  <si>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</si>
  <si>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松原浄化センターは平成１７年度に供用開始以来、約１４年が経過し、施設内及び各マンホールポンプ設備の故障等が発生する場合もあるが、日頃の施設管理の中で保守管理に重点を置き、また、各設備類の耐用年数等を考慮し、オーバーホールや更新をし対応する。</t>
    <rPh sb="0" eb="2">
      <t>マツバラ</t>
    </rPh>
    <rPh sb="2" eb="4">
      <t>ジョウカ</t>
    </rPh>
    <rPh sb="9" eb="11">
      <t>ヘイセイ</t>
    </rPh>
    <rPh sb="13" eb="15">
      <t>ネンド</t>
    </rPh>
    <rPh sb="16" eb="18">
      <t>キョウヨウ</t>
    </rPh>
    <rPh sb="18" eb="20">
      <t>カイシ</t>
    </rPh>
    <rPh sb="20" eb="22">
      <t>イライ</t>
    </rPh>
    <rPh sb="23" eb="24">
      <t>ヤク</t>
    </rPh>
    <rPh sb="26" eb="27">
      <t>ネン</t>
    </rPh>
    <rPh sb="28" eb="30">
      <t>ケイカ</t>
    </rPh>
    <rPh sb="32" eb="34">
      <t>シセツ</t>
    </rPh>
    <rPh sb="34" eb="35">
      <t>ナイ</t>
    </rPh>
    <rPh sb="35" eb="36">
      <t>オヨ</t>
    </rPh>
    <rPh sb="37" eb="38">
      <t>カク</t>
    </rPh>
    <rPh sb="46" eb="48">
      <t>セツビ</t>
    </rPh>
    <rPh sb="49" eb="51">
      <t>コショウ</t>
    </rPh>
    <rPh sb="51" eb="52">
      <t>トウ</t>
    </rPh>
    <rPh sb="53" eb="55">
      <t>ハッセイ</t>
    </rPh>
    <rPh sb="57" eb="59">
      <t>バアイ</t>
    </rPh>
    <rPh sb="64" eb="66">
      <t>ヒゴロ</t>
    </rPh>
    <rPh sb="67" eb="69">
      <t>シセツ</t>
    </rPh>
    <rPh sb="69" eb="71">
      <t>カンリ</t>
    </rPh>
    <rPh sb="72" eb="73">
      <t>ナカ</t>
    </rPh>
    <rPh sb="74" eb="76">
      <t>ホシュ</t>
    </rPh>
    <rPh sb="76" eb="78">
      <t>カンリ</t>
    </rPh>
    <rPh sb="79" eb="81">
      <t>ジュウテン</t>
    </rPh>
    <rPh sb="82" eb="83">
      <t>オ</t>
    </rPh>
    <rPh sb="88" eb="89">
      <t>カク</t>
    </rPh>
    <rPh sb="89" eb="91">
      <t>セツビ</t>
    </rPh>
    <rPh sb="91" eb="92">
      <t>ルイ</t>
    </rPh>
    <rPh sb="93" eb="95">
      <t>タイヨウ</t>
    </rPh>
    <rPh sb="95" eb="97">
      <t>ネンスウ</t>
    </rPh>
    <rPh sb="97" eb="98">
      <t>トウ</t>
    </rPh>
    <rPh sb="99" eb="101">
      <t>コウリョ</t>
    </rPh>
    <rPh sb="111" eb="113">
      <t>コウシン</t>
    </rPh>
    <rPh sb="115" eb="117">
      <t>タイオウ</t>
    </rPh>
    <phoneticPr fontId="16"/>
  </si>
  <si>
    <t>１）平成２８年度に管渠の整備が完了し、施設等の維持管理が主流となっている。
２）今後は業務の効率化に努め、より汚水処理原価を抑えるとともに経営努力し、経費率をさらに改善していきたい。
３）これらの取り組みを通じて経営基盤を強化し、将来必要となってくる管渠の更新に備えたい。</t>
    <rPh sb="2" eb="4">
      <t>ヘイセイ</t>
    </rPh>
    <rPh sb="6" eb="8">
      <t>ネンド</t>
    </rPh>
    <rPh sb="9" eb="10">
      <t>カン</t>
    </rPh>
    <rPh sb="10" eb="11">
      <t>キョ</t>
    </rPh>
    <rPh sb="12" eb="14">
      <t>セイビ</t>
    </rPh>
    <rPh sb="15" eb="17">
      <t>カンリョウ</t>
    </rPh>
    <rPh sb="19" eb="21">
      <t>シセツ</t>
    </rPh>
    <rPh sb="21" eb="22">
      <t>トウ</t>
    </rPh>
    <rPh sb="23" eb="25">
      <t>イジ</t>
    </rPh>
    <rPh sb="25" eb="27">
      <t>カンリ</t>
    </rPh>
    <rPh sb="28" eb="30">
      <t>シュリュウ</t>
    </rPh>
    <rPh sb="40" eb="42">
      <t>コンゴ</t>
    </rPh>
    <rPh sb="43" eb="45">
      <t>ギョウム</t>
    </rPh>
    <rPh sb="46" eb="49">
      <t>コウリツカ</t>
    </rPh>
    <rPh sb="50" eb="51">
      <t>ツト</t>
    </rPh>
    <rPh sb="55" eb="57">
      <t>オスイ</t>
    </rPh>
    <rPh sb="57" eb="59">
      <t>ショリ</t>
    </rPh>
    <rPh sb="59" eb="61">
      <t>ゲンカ</t>
    </rPh>
    <rPh sb="62" eb="63">
      <t>オサ</t>
    </rPh>
    <rPh sb="69" eb="71">
      <t>ケイエイ</t>
    </rPh>
    <rPh sb="71" eb="73">
      <t>ドリョク</t>
    </rPh>
    <rPh sb="75" eb="77">
      <t>ケイヒ</t>
    </rPh>
    <rPh sb="77" eb="78">
      <t>リツ</t>
    </rPh>
    <rPh sb="82" eb="84">
      <t>カイゼン</t>
    </rPh>
    <rPh sb="98" eb="99">
      <t>ト</t>
    </rPh>
    <rPh sb="100" eb="101">
      <t>ク</t>
    </rPh>
    <rPh sb="103" eb="104">
      <t>ツウ</t>
    </rPh>
    <rPh sb="106" eb="108">
      <t>ケイエイ</t>
    </rPh>
    <rPh sb="108" eb="110">
      <t>キバン</t>
    </rPh>
    <rPh sb="111" eb="113">
      <t>キョウカ</t>
    </rPh>
    <rPh sb="115" eb="117">
      <t>ショウライ</t>
    </rPh>
    <rPh sb="117" eb="119">
      <t>ヒツヨウ</t>
    </rPh>
    <rPh sb="125" eb="126">
      <t>カン</t>
    </rPh>
    <rPh sb="126" eb="127">
      <t>キョ</t>
    </rPh>
    <rPh sb="128" eb="130">
      <t>コウシン</t>
    </rPh>
    <rPh sb="131" eb="132">
      <t>ソナ</t>
    </rPh>
    <phoneticPr fontId="16"/>
  </si>
  <si>
    <t>１）本町の公共下水道事業は、平成２８年度をもって管渠の整備が完了した。
２）収益的収支率がほぼ100％である。
３）企業債については、施設の初期投資に係るものであり、一般会計からの繰入金で賄う予定である。
４）管渠の整備が完了しているため、今後は施設の利用率及び水洗化率も向上していくと見込んでいる。
５）汚水処理原価及び経費回収率は類似団体平均値に近いが、一層の経営努力をする。
６）総じて改善しなければならない部分は経営努力にてカバーしていきたい。</t>
    <rPh sb="2" eb="4">
      <t>ホンチョウ</t>
    </rPh>
    <rPh sb="5" eb="7">
      <t>コウキョウ</t>
    </rPh>
    <rPh sb="7" eb="10">
      <t>ゲスイドウ</t>
    </rPh>
    <rPh sb="10" eb="12">
      <t>ジギョウ</t>
    </rPh>
    <rPh sb="14" eb="16">
      <t>ヘイセイ</t>
    </rPh>
    <rPh sb="18" eb="20">
      <t>ネンド</t>
    </rPh>
    <rPh sb="24" eb="25">
      <t>カン</t>
    </rPh>
    <rPh sb="25" eb="26">
      <t>キョ</t>
    </rPh>
    <rPh sb="27" eb="29">
      <t>セイビ</t>
    </rPh>
    <rPh sb="30" eb="32">
      <t>カンリョウ</t>
    </rPh>
    <rPh sb="38" eb="41">
      <t>シュウエキテキ</t>
    </rPh>
    <rPh sb="41" eb="43">
      <t>シュウシ</t>
    </rPh>
    <rPh sb="43" eb="44">
      <t>リツ</t>
    </rPh>
    <rPh sb="58" eb="61">
      <t>キギョウサイ</t>
    </rPh>
    <rPh sb="67" eb="69">
      <t>シセツ</t>
    </rPh>
    <rPh sb="70" eb="72">
      <t>ショキ</t>
    </rPh>
    <rPh sb="72" eb="74">
      <t>トウシ</t>
    </rPh>
    <rPh sb="75" eb="76">
      <t>カカ</t>
    </rPh>
    <rPh sb="83" eb="85">
      <t>イッパン</t>
    </rPh>
    <rPh sb="85" eb="87">
      <t>カイケイ</t>
    </rPh>
    <rPh sb="90" eb="93">
      <t>クリイレキン</t>
    </rPh>
    <rPh sb="94" eb="95">
      <t>マカナ</t>
    </rPh>
    <rPh sb="96" eb="98">
      <t>ヨテイ</t>
    </rPh>
    <rPh sb="105" eb="106">
      <t>カン</t>
    </rPh>
    <rPh sb="106" eb="107">
      <t>キョ</t>
    </rPh>
    <rPh sb="108" eb="110">
      <t>セイビ</t>
    </rPh>
    <rPh sb="111" eb="113">
      <t>カンリョウ</t>
    </rPh>
    <rPh sb="120" eb="122">
      <t>コンゴ</t>
    </rPh>
    <rPh sb="123" eb="125">
      <t>シセツ</t>
    </rPh>
    <rPh sb="126" eb="129">
      <t>リヨウリツ</t>
    </rPh>
    <rPh sb="129" eb="130">
      <t>オヨ</t>
    </rPh>
    <rPh sb="131" eb="133">
      <t>スイセン</t>
    </rPh>
    <rPh sb="133" eb="134">
      <t>カ</t>
    </rPh>
    <rPh sb="134" eb="135">
      <t>リツ</t>
    </rPh>
    <rPh sb="136" eb="138">
      <t>コウジョウ</t>
    </rPh>
    <rPh sb="143" eb="145">
      <t>ミコ</t>
    </rPh>
    <rPh sb="153" eb="155">
      <t>オスイ</t>
    </rPh>
    <rPh sb="155" eb="157">
      <t>ショリ</t>
    </rPh>
    <rPh sb="157" eb="159">
      <t>ゲンカ</t>
    </rPh>
    <rPh sb="159" eb="160">
      <t>オヨ</t>
    </rPh>
    <rPh sb="161" eb="163">
      <t>ケイヒ</t>
    </rPh>
    <rPh sb="163" eb="166">
      <t>カイシュウリツ</t>
    </rPh>
    <rPh sb="167" eb="169">
      <t>ルイジ</t>
    </rPh>
    <rPh sb="169" eb="171">
      <t>ダンタイ</t>
    </rPh>
    <rPh sb="171" eb="174">
      <t>ヘイキンチ</t>
    </rPh>
    <rPh sb="175" eb="176">
      <t>チカ</t>
    </rPh>
    <rPh sb="179" eb="181">
      <t>イッソウ</t>
    </rPh>
    <rPh sb="182" eb="184">
      <t>ケイエイ</t>
    </rPh>
    <rPh sb="184" eb="186">
      <t>ドリョク</t>
    </rPh>
    <rPh sb="193" eb="194">
      <t>ソウ</t>
    </rPh>
    <rPh sb="196" eb="198">
      <t>カイゼン</t>
    </rPh>
    <rPh sb="207" eb="209">
      <t>ブブン</t>
    </rPh>
    <rPh sb="210" eb="212">
      <t>ケイエイ</t>
    </rPh>
    <rPh sb="212" eb="214">
      <t>ドリョク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</si>
</sst>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3-42CF-9B82-560ADA6B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0.15</c:v>
                </c:pt>
                <c:pt idx="2">
                  <c:v>0.25</c:v>
                </c:pt>
                <c:pt idx="3">
                  <c:v>0.18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3-42CF-9B82-560ADA6B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50.42</c:v>
                </c:pt>
                <c:pt idx="1">
                  <c:v>51.86</c:v>
                </c:pt>
                <c:pt idx="2">
                  <c:v>50.87</c:v>
                </c:pt>
                <c:pt idx="3">
                  <c:v>50.87</c:v>
                </c:pt>
                <c:pt idx="4">
                  <c:v>51.63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D-4658-BA87-3E01D7194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40.75</c:v>
                </c:pt>
                <c:pt idx="1">
                  <c:v>42.4</c:v>
                </c:pt>
                <c:pt idx="2">
                  <c:v>45.44</c:v>
                </c:pt>
                <c:pt idx="3">
                  <c:v>47.28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D-4658-BA87-3E01D7194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79.64</c:v>
                </c:pt>
                <c:pt idx="1">
                  <c:v>82.84</c:v>
                </c:pt>
                <c:pt idx="2">
                  <c:v>84.66</c:v>
                </c:pt>
                <c:pt idx="3">
                  <c:v>87.8</c:v>
                </c:pt>
                <c:pt idx="4">
                  <c:v>87.79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8-4713-B887-71C0F1F6C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64.97</c:v>
                </c:pt>
                <c:pt idx="1">
                  <c:v>65.77</c:v>
                </c:pt>
                <c:pt idx="2">
                  <c:v>65.97</c:v>
                </c:pt>
                <c:pt idx="3">
                  <c:v>64.7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8-4713-B887-71C0F1F6C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99.52</c:v>
                </c:pt>
                <c:pt idx="1">
                  <c:v>100.07</c:v>
                </c:pt>
                <c:pt idx="2">
                  <c:v>101.3</c:v>
                </c:pt>
                <c:pt idx="3">
                  <c:v>100</c:v>
                </c:pt>
                <c:pt idx="4">
                  <c:v>98.37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1-4BE0-958A-CF9D0107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1-4BE0-958A-CF9D0107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9-413C-B67E-6CD60575C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9-413C-B67E-6CD60575C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0D4-9C8D-36FB4B24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0D4-9C8D-36FB4B24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2-49E5-84CF-87C6BA136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2-49E5-84CF-87C6BA136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3-41AC-B92E-8F9C7095B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3-41AC-B92E-8F9C7095B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C-44CC-9843-49DDB7C4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1193.49</c:v>
                </c:pt>
                <c:pt idx="1">
                  <c:v>876.19</c:v>
                </c:pt>
                <c:pt idx="2">
                  <c:v>722.53</c:v>
                </c:pt>
                <c:pt idx="3">
                  <c:v>933.3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C-44CC-9843-49DDB7C4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95.05</c:v>
                </c:pt>
                <c:pt idx="1">
                  <c:v>63.32</c:v>
                </c:pt>
                <c:pt idx="2">
                  <c:v>39.72</c:v>
                </c:pt>
                <c:pt idx="3">
                  <c:v>73.760000000000005</c:v>
                </c:pt>
                <c:pt idx="4">
                  <c:v>74.39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F-4D30-BE91-45F91D61C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75.7</c:v>
                </c:pt>
                <c:pt idx="2">
                  <c:v>74.61</c:v>
                </c:pt>
                <c:pt idx="3">
                  <c:v>77.510000000000005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F-4D30-BE91-45F91D61C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185.72</c:v>
                </c:pt>
                <c:pt idx="1">
                  <c:v>276.85000000000002</c:v>
                </c:pt>
                <c:pt idx="2">
                  <c:v>406.95</c:v>
                </c:pt>
                <c:pt idx="3">
                  <c:v>220.25</c:v>
                </c:pt>
                <c:pt idx="4">
                  <c:v>218.47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B-451F-8B59-1E09429A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263.04000000000002</c:v>
                </c:pt>
                <c:pt idx="1">
                  <c:v>230.04</c:v>
                </c:pt>
                <c:pt idx="2">
                  <c:v>233.5</c:v>
                </c:pt>
                <c:pt idx="3">
                  <c:v>221.95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B-451F-8B59-1E09429A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G22" zoomScale="80" zoomScaleNormal="8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和歌山県　美浜町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6949</v>
      </c>
      <c r="AM8" s="69"/>
      <c r="AN8" s="69"/>
      <c r="AO8" s="69"/>
      <c r="AP8" s="69"/>
      <c r="AQ8" s="69"/>
      <c r="AR8" s="69"/>
      <c r="AS8" s="69"/>
      <c r="AT8" s="68">
        <f>データ!T6</f>
        <v>12.77</v>
      </c>
      <c r="AU8" s="68"/>
      <c r="AV8" s="68"/>
      <c r="AW8" s="68"/>
      <c r="AX8" s="68"/>
      <c r="AY8" s="68"/>
      <c r="AZ8" s="68"/>
      <c r="BA8" s="68"/>
      <c r="BB8" s="68">
        <f>データ!U6</f>
        <v>544.16999999999996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44.32</v>
      </c>
      <c r="Q10" s="68"/>
      <c r="R10" s="68"/>
      <c r="S10" s="68"/>
      <c r="T10" s="68"/>
      <c r="U10" s="68"/>
      <c r="V10" s="68"/>
      <c r="W10" s="68">
        <f>データ!Q6</f>
        <v>111.41</v>
      </c>
      <c r="X10" s="68"/>
      <c r="Y10" s="68"/>
      <c r="Z10" s="68"/>
      <c r="AA10" s="68"/>
      <c r="AB10" s="68"/>
      <c r="AC10" s="68"/>
      <c r="AD10" s="69">
        <f>データ!R6</f>
        <v>2863</v>
      </c>
      <c r="AE10" s="69"/>
      <c r="AF10" s="69"/>
      <c r="AG10" s="69"/>
      <c r="AH10" s="69"/>
      <c r="AI10" s="69"/>
      <c r="AJ10" s="69"/>
      <c r="AK10" s="2"/>
      <c r="AL10" s="69">
        <f>データ!V6</f>
        <v>3046</v>
      </c>
      <c r="AM10" s="69"/>
      <c r="AN10" s="69"/>
      <c r="AO10" s="69"/>
      <c r="AP10" s="69"/>
      <c r="AQ10" s="69"/>
      <c r="AR10" s="69"/>
      <c r="AS10" s="69"/>
      <c r="AT10" s="68">
        <f>データ!W6</f>
        <v>0.99</v>
      </c>
      <c r="AU10" s="68"/>
      <c r="AV10" s="68"/>
      <c r="AW10" s="68"/>
      <c r="AX10" s="68"/>
      <c r="AY10" s="68"/>
      <c r="AZ10" s="68"/>
      <c r="BA10" s="68"/>
      <c r="BB10" s="68">
        <f>データ!X6</f>
        <v>3076.77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9n3sR2q3N4inazN0oQ8gA7WJRri+80KiphgaojOYrSRmRXumQBn5uAOisFb3t9h8HAu6vlc7YUVRdw3COkzZkA==" saltValue="NLrCbD7rbcB+4HjkL5VuE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303810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和歌山県　美浜町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44.32</v>
      </c>
      <c r="Q6" s="34">
        <f t="shared" si="3"/>
        <v>111.41</v>
      </c>
      <c r="R6" s="34">
        <f t="shared" si="3"/>
        <v>2863</v>
      </c>
      <c r="S6" s="34">
        <f t="shared" si="3"/>
        <v>6949</v>
      </c>
      <c r="T6" s="34">
        <f t="shared" si="3"/>
        <v>12.77</v>
      </c>
      <c r="U6" s="34">
        <f t="shared" si="3"/>
        <v>544.16999999999996</v>
      </c>
      <c r="V6" s="34">
        <f t="shared" si="3"/>
        <v>3046</v>
      </c>
      <c r="W6" s="34">
        <f t="shared" si="3"/>
        <v>0.99</v>
      </c>
      <c r="X6" s="34">
        <f t="shared" si="3"/>
        <v>3076.77</v>
      </c>
      <c r="Y6" s="35">
        <f>IF(Y7="",NA(),Y7)</f>
        <v>99.52</v>
      </c>
      <c r="Z6" s="35">
        <f t="shared" ref="Z6:AH6" si="4">IF(Z7="",NA(),Z7)</f>
        <v>100.07</v>
      </c>
      <c r="AA6" s="35">
        <f t="shared" si="4"/>
        <v>101.3</v>
      </c>
      <c r="AB6" s="35">
        <f t="shared" si="4"/>
        <v>100</v>
      </c>
      <c r="AC6" s="35">
        <f t="shared" si="4"/>
        <v>98.37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1193.49</v>
      </c>
      <c r="BL6" s="35">
        <f t="shared" si="7"/>
        <v>876.19</v>
      </c>
      <c r="BM6" s="35">
        <f t="shared" si="7"/>
        <v>722.53</v>
      </c>
      <c r="BN6" s="35">
        <f t="shared" si="7"/>
        <v>933.3</v>
      </c>
      <c r="BO6" s="35">
        <f t="shared" si="7"/>
        <v>1050.51</v>
      </c>
      <c r="BP6" s="34" t="str">
        <f>IF(BP7="","",IF(BP7="-","【-】","【"&amp;SUBSTITUTE(TEXT(BP7,"#,##0.00"),"-","△")&amp;"】"))</f>
        <v>【705.21】</v>
      </c>
      <c r="BQ6" s="35">
        <f>IF(BQ7="",NA(),BQ7)</f>
        <v>95.05</v>
      </c>
      <c r="BR6" s="35">
        <f t="shared" ref="BR6:BZ6" si="8">IF(BR7="",NA(),BR7)</f>
        <v>63.32</v>
      </c>
      <c r="BS6" s="35">
        <f t="shared" si="8"/>
        <v>39.72</v>
      </c>
      <c r="BT6" s="35">
        <f t="shared" si="8"/>
        <v>73.760000000000005</v>
      </c>
      <c r="BU6" s="35">
        <f t="shared" si="8"/>
        <v>74.39</v>
      </c>
      <c r="BV6" s="35">
        <f t="shared" si="8"/>
        <v>65.569999999999993</v>
      </c>
      <c r="BW6" s="35">
        <f t="shared" si="8"/>
        <v>75.7</v>
      </c>
      <c r="BX6" s="35">
        <f t="shared" si="8"/>
        <v>74.61</v>
      </c>
      <c r="BY6" s="35">
        <f t="shared" si="8"/>
        <v>77.510000000000005</v>
      </c>
      <c r="BZ6" s="35">
        <f t="shared" si="8"/>
        <v>82.65</v>
      </c>
      <c r="CA6" s="34" t="str">
        <f>IF(CA7="","",IF(CA7="-","【-】","【"&amp;SUBSTITUTE(TEXT(CA7,"#,##0.00"),"-","△")&amp;"】"))</f>
        <v>【98.96】</v>
      </c>
      <c r="CB6" s="35">
        <f>IF(CB7="",NA(),CB7)</f>
        <v>185.72</v>
      </c>
      <c r="CC6" s="35">
        <f t="shared" ref="CC6:CK6" si="9">IF(CC7="",NA(),CC7)</f>
        <v>276.85000000000002</v>
      </c>
      <c r="CD6" s="35">
        <f t="shared" si="9"/>
        <v>406.95</v>
      </c>
      <c r="CE6" s="35">
        <f t="shared" si="9"/>
        <v>220.25</v>
      </c>
      <c r="CF6" s="35">
        <f t="shared" si="9"/>
        <v>218.47</v>
      </c>
      <c r="CG6" s="35">
        <f t="shared" si="9"/>
        <v>263.04000000000002</v>
      </c>
      <c r="CH6" s="35">
        <f t="shared" si="9"/>
        <v>230.04</v>
      </c>
      <c r="CI6" s="35">
        <f t="shared" si="9"/>
        <v>233.5</v>
      </c>
      <c r="CJ6" s="35">
        <f t="shared" si="9"/>
        <v>221.95</v>
      </c>
      <c r="CK6" s="35">
        <f t="shared" si="9"/>
        <v>186.3</v>
      </c>
      <c r="CL6" s="34" t="str">
        <f>IF(CL7="","",IF(CL7="-","【-】","【"&amp;SUBSTITUTE(TEXT(CL7,"#,##0.00"),"-","△")&amp;"】"))</f>
        <v>【134.52】</v>
      </c>
      <c r="CM6" s="35">
        <f>IF(CM7="",NA(),CM7)</f>
        <v>50.42</v>
      </c>
      <c r="CN6" s="35">
        <f t="shared" ref="CN6:CV6" si="10">IF(CN7="",NA(),CN7)</f>
        <v>51.86</v>
      </c>
      <c r="CO6" s="35">
        <f t="shared" si="10"/>
        <v>50.87</v>
      </c>
      <c r="CP6" s="35">
        <f t="shared" si="10"/>
        <v>50.87</v>
      </c>
      <c r="CQ6" s="35">
        <f t="shared" si="10"/>
        <v>51.63</v>
      </c>
      <c r="CR6" s="35">
        <f t="shared" si="10"/>
        <v>40.75</v>
      </c>
      <c r="CS6" s="35">
        <f t="shared" si="10"/>
        <v>42.4</v>
      </c>
      <c r="CT6" s="35">
        <f t="shared" si="10"/>
        <v>45.44</v>
      </c>
      <c r="CU6" s="35">
        <f t="shared" si="10"/>
        <v>47.28</v>
      </c>
      <c r="CV6" s="35">
        <f t="shared" si="10"/>
        <v>50.53</v>
      </c>
      <c r="CW6" s="34" t="str">
        <f>IF(CW7="","",IF(CW7="-","【-】","【"&amp;SUBSTITUTE(TEXT(CW7,"#,##0.00"),"-","△")&amp;"】"))</f>
        <v>【59.57】</v>
      </c>
      <c r="CX6" s="35">
        <f>IF(CX7="",NA(),CX7)</f>
        <v>79.64</v>
      </c>
      <c r="CY6" s="35">
        <f t="shared" ref="CY6:DG6" si="11">IF(CY7="",NA(),CY7)</f>
        <v>82.84</v>
      </c>
      <c r="CZ6" s="35">
        <f t="shared" si="11"/>
        <v>84.66</v>
      </c>
      <c r="DA6" s="35">
        <f t="shared" si="11"/>
        <v>87.8</v>
      </c>
      <c r="DB6" s="35">
        <f t="shared" si="11"/>
        <v>87.79</v>
      </c>
      <c r="DC6" s="35">
        <f t="shared" si="11"/>
        <v>64.97</v>
      </c>
      <c r="DD6" s="35">
        <f t="shared" si="11"/>
        <v>65.77</v>
      </c>
      <c r="DE6" s="35">
        <f t="shared" si="11"/>
        <v>65.97</v>
      </c>
      <c r="DF6" s="35">
        <f t="shared" si="11"/>
        <v>64.7</v>
      </c>
      <c r="DG6" s="35">
        <f t="shared" si="11"/>
        <v>82.08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0.21</v>
      </c>
      <c r="EK6" s="35">
        <f t="shared" si="14"/>
        <v>0.15</v>
      </c>
      <c r="EL6" s="35">
        <f t="shared" si="14"/>
        <v>0.25</v>
      </c>
      <c r="EM6" s="35">
        <f t="shared" si="14"/>
        <v>0.18</v>
      </c>
      <c r="EN6" s="35">
        <f t="shared" si="14"/>
        <v>1.65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2">
      <c r="A7" s="28"/>
      <c r="B7" s="37">
        <v>2020</v>
      </c>
      <c r="C7" s="37">
        <v>303810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44.32</v>
      </c>
      <c r="Q7" s="38">
        <v>111.41</v>
      </c>
      <c r="R7" s="38">
        <v>2863</v>
      </c>
      <c r="S7" s="38">
        <v>6949</v>
      </c>
      <c r="T7" s="38">
        <v>12.77</v>
      </c>
      <c r="U7" s="38">
        <v>544.16999999999996</v>
      </c>
      <c r="V7" s="38">
        <v>3046</v>
      </c>
      <c r="W7" s="38">
        <v>0.99</v>
      </c>
      <c r="X7" s="38">
        <v>3076.77</v>
      </c>
      <c r="Y7" s="38">
        <v>99.52</v>
      </c>
      <c r="Z7" s="38">
        <v>100.07</v>
      </c>
      <c r="AA7" s="38">
        <v>101.3</v>
      </c>
      <c r="AB7" s="38">
        <v>100</v>
      </c>
      <c r="AC7" s="38">
        <v>98.37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1193.49</v>
      </c>
      <c r="BL7" s="38">
        <v>876.19</v>
      </c>
      <c r="BM7" s="38">
        <v>722.53</v>
      </c>
      <c r="BN7" s="38">
        <v>933.3</v>
      </c>
      <c r="BO7" s="38">
        <v>1050.51</v>
      </c>
      <c r="BP7" s="38">
        <v>705.21</v>
      </c>
      <c r="BQ7" s="38">
        <v>95.05</v>
      </c>
      <c r="BR7" s="38">
        <v>63.32</v>
      </c>
      <c r="BS7" s="38">
        <v>39.72</v>
      </c>
      <c r="BT7" s="38">
        <v>73.760000000000005</v>
      </c>
      <c r="BU7" s="38">
        <v>74.39</v>
      </c>
      <c r="BV7" s="38">
        <v>65.569999999999993</v>
      </c>
      <c r="BW7" s="38">
        <v>75.7</v>
      </c>
      <c r="BX7" s="38">
        <v>74.61</v>
      </c>
      <c r="BY7" s="38">
        <v>77.510000000000005</v>
      </c>
      <c r="BZ7" s="38">
        <v>82.65</v>
      </c>
      <c r="CA7" s="38">
        <v>98.96</v>
      </c>
      <c r="CB7" s="38">
        <v>185.72</v>
      </c>
      <c r="CC7" s="38">
        <v>276.85000000000002</v>
      </c>
      <c r="CD7" s="38">
        <v>406.95</v>
      </c>
      <c r="CE7" s="38">
        <v>220.25</v>
      </c>
      <c r="CF7" s="38">
        <v>218.47</v>
      </c>
      <c r="CG7" s="38">
        <v>263.04000000000002</v>
      </c>
      <c r="CH7" s="38">
        <v>230.04</v>
      </c>
      <c r="CI7" s="38">
        <v>233.5</v>
      </c>
      <c r="CJ7" s="38">
        <v>221.95</v>
      </c>
      <c r="CK7" s="38">
        <v>186.3</v>
      </c>
      <c r="CL7" s="38">
        <v>134.52000000000001</v>
      </c>
      <c r="CM7" s="38">
        <v>50.42</v>
      </c>
      <c r="CN7" s="38">
        <v>51.86</v>
      </c>
      <c r="CO7" s="38">
        <v>50.87</v>
      </c>
      <c r="CP7" s="38">
        <v>50.87</v>
      </c>
      <c r="CQ7" s="38">
        <v>51.63</v>
      </c>
      <c r="CR7" s="38">
        <v>40.75</v>
      </c>
      <c r="CS7" s="38">
        <v>42.4</v>
      </c>
      <c r="CT7" s="38">
        <v>45.44</v>
      </c>
      <c r="CU7" s="38">
        <v>47.28</v>
      </c>
      <c r="CV7" s="38">
        <v>50.53</v>
      </c>
      <c r="CW7" s="38">
        <v>59.57</v>
      </c>
      <c r="CX7" s="38">
        <v>79.64</v>
      </c>
      <c r="CY7" s="38">
        <v>82.84</v>
      </c>
      <c r="CZ7" s="38">
        <v>84.66</v>
      </c>
      <c r="DA7" s="38">
        <v>87.8</v>
      </c>
      <c r="DB7" s="38">
        <v>87.79</v>
      </c>
      <c r="DC7" s="38">
        <v>64.97</v>
      </c>
      <c r="DD7" s="38">
        <v>65.77</v>
      </c>
      <c r="DE7" s="38">
        <v>65.97</v>
      </c>
      <c r="DF7" s="38">
        <v>64.7</v>
      </c>
      <c r="DG7" s="38">
        <v>82.08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0.21</v>
      </c>
      <c r="EK7" s="38">
        <v>0.15</v>
      </c>
      <c r="EL7" s="38">
        <v>0.25</v>
      </c>
      <c r="EM7" s="38">
        <v>0.18</v>
      </c>
      <c r="EN7" s="38">
        <v>1.65</v>
      </c>
      <c r="EO7" s="38">
        <v>0.3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2022-01-26T00:53:58Z</cp:lastPrinted>
  <dcterms:created xsi:type="dcterms:W3CDTF">2021-12-03T07:46:06Z</dcterms:created>
  <dcterms:modified xsi:type="dcterms:W3CDTF">2022-01-26T00:54:01Z</dcterms:modified>
  <cp:category/>
</cp:coreProperties>
</file>