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mhuser013\Desktop\経営比較分析表\"/>
    </mc:Choice>
  </mc:AlternateContent>
  <xr:revisionPtr revIDLastSave="0" documentId="13_ncr:1_{B549C490-4BE1-4A7A-935D-F67993CFA4A3}" xr6:coauthVersionLast="36" xr6:coauthVersionMax="36" xr10:uidLastSave="{00000000-0000-0000-0000-000000000000}"/>
  <workbookProtection workbookAlgorithmName="SHA-512" workbookHashValue="bb4mfdeGfFL5YTGAfQKPQBETBxa3zqsaFeNsYXxzKu9H+F5id2BXeoP0doLjMCW3vB0IER9/gTG3VT3NOpXuzw==" workbookSaltValue="nlJcYAhl+AFksYu3rH/kL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<sst xmlns="http://schemas.openxmlformats.org/spreadsheetml/2006/main" count="228" uniqueCount="114">
  <si>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</si>
  <si>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</si>
  <si>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</si>
  <si>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</si>
  <si>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</si>
  <si>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</si>
  <si>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</si>
  <si>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</si>
  <si>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</si>
  <si>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</si>
  <si>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</si>
  <si>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</si>
  <si>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</si>
  <si>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</si>
  <si>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</si>
  <si>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</si>
  <si>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</si>
  <si>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</si>
  <si>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</si>
  <si>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</si>
  <si>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</si>
  <si>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</si>
  <si>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</si>
  <si>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</si>
  <si>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</si>
  <si>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</si>
  <si>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</si>
  <si>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</si>
  <si>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</si>
  <si>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</si>
  <si>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</si>
  <si>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</si>
  <si>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</si>
  <si>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</si>
  <si>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</si>
  <si>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</si>
  <si>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</si>
  <si>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</si>
  <si>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</si>
  <si>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</si>
  <si>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</si>
  <si>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</si>
  <si>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</si>
  <si>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</si>
  <si>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</si>
  <si>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</si>
  <si>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</si>
  <si>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</si>
  <si>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</si>
  <si>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</si>
  <si>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</si>
  <si>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</si>
  <si>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</si>
  <si>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</si>
  <si>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</si>
  <si>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</si>
  <si>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</si>
  <si>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</si>
  <si>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</si>
  <si>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</si>
  <si>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</si>
  <si>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</si>
  <si>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</si>
  <si>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</si>
  <si>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</si>
  <si>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</si>
  <si>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</si>
  <si>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</si>
  <si>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</si>
  <si>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</si>
  <si>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</si>
  <si>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</si>
  <si>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</si>
  <si>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</si>
  <si>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</si>
  <si>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</si>
  <si>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</si>
  <si>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</si>
  <si>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</si>
  <si>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</si>
  <si>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</si>
  <si>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</si>
  <si>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</si>
  <si>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</si>
  <si>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</si>
  <si>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</si>
  <si>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</si>
  <si>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</si>
  <si>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</si>
  <si>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</si>
  <si>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</si>
  <si>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</si>
  <si>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</si>
  <si>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</si>
  <si>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</si>
  <si>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</si>
  <si>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</si>
  <si>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</si>
  <si>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</si>
  <si>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</si>
  <si>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</si>
  <si>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</si>
  <si>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</si>
  <si>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</si>
  <si>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</si>
  <si>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</si>
  <si>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</si>
  <si>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</si>
  <si>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</si>
  <si>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</si>
  <si>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</si>
  <si>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①令和2年度は平成28年度より増加し100％を上回っている。また全国平均よりも上回っている。　　　　　　　　　　　　　　　　　②累積欠損は過去5年間0％であり、累積欠損金は発生していない。給水収益は減少傾向にあるが現状を維持できれば欠損金の発生はないと見込んでいる。                 　　　　　　　　　　　　③支払能力はいずれの年も100％を上回っており、現状は流動資産・流動負債は横ばい状況が続くと考えられ、短期的な債務に対する支払能力は保有している。　　　　　　　　　　　　　　　　　　　　④債務残高は浄水場電気設備改造工事により企業債は増加したが、年々減少してきている。　　　　　　　　　　             ⑤料金回収率は96.71％で、類似団体平均(82.78％)を上回っている。100％を下回ったが回収できる見込みである。　　　　　　　　　　　　　　　　　⑥給水原価は、類似団体及び全国平均より大きく下回っており有収水量1㎥あたり少ない費用で賄われており良好である。　　　　　　　　　　　　　　⑦施設利用率については、前年度よりはやや増加したが、全国平均や類似団体平均と比較すると低い水準にある。給水人口が減少傾向の状況下、更に利用率の低下が見込まれるので見直しを検討する必要がある。　　　　　　　　　　　　　　　　　　　　⑧有収率は、令和1年度よりはやや増加し、類似団体及び全国平均に比較して良好な数値を出している。</t>
    <rPh sb="15" eb="17">
      <t>ゾウカ</t>
    </rPh>
    <rPh sb="39" eb="41">
      <t>ウワマワ</t>
    </rPh>
    <rPh sb="261" eb="264">
      <t>ジョウスイジョウ</t>
    </rPh>
    <rPh sb="264" eb="266">
      <t>デンキ</t>
    </rPh>
    <rPh sb="266" eb="268">
      <t>セツビ</t>
    </rPh>
    <rPh sb="268" eb="270">
      <t>カイゾウ</t>
    </rPh>
    <rPh sb="270" eb="272">
      <t>コウジ</t>
    </rPh>
    <rPh sb="275" eb="278">
      <t>キギョウサイ</t>
    </rPh>
    <rPh sb="279" eb="281">
      <t>ゾウカ</t>
    </rPh>
    <rPh sb="361" eb="363">
      <t>シタマワ</t>
    </rPh>
    <rPh sb="366" eb="368">
      <t>カイシュウ</t>
    </rPh>
    <rPh sb="371" eb="373">
      <t>ミコ</t>
    </rPh>
    <rPh sb="476" eb="479">
      <t>ゼンネンド</t>
    </rPh>
    <rPh sb="484" eb="486">
      <t>ゾウカ</t>
    </rPh>
    <rPh sb="585" eb="587">
      <t>レイワ</t>
    </rPh>
    <rPh sb="588" eb="590">
      <t>ネンド</t>
    </rPh>
    <rPh sb="595" eb="597">
      <t>ゾウカ</t>
    </rPh>
    <phoneticPr fontId="4"/>
  </si>
  <si>
    <t>現状は安定的な運営が行われているが、節水機器の普及や人口減少等から今後もますます給水収益が減少傾向にあるなかで、業務の効率化に努め、給水原価を抑えさらなる経営改善に努めていきたい。</t>
    <rPh sb="0" eb="2">
      <t>ゲンジョウ</t>
    </rPh>
    <rPh sb="3" eb="6">
      <t>アンテイテキ</t>
    </rPh>
    <rPh sb="7" eb="9">
      <t>ウンエイ</t>
    </rPh>
    <rPh sb="10" eb="11">
      <t>オコナ</t>
    </rPh>
    <rPh sb="18" eb="20">
      <t>セッスイ</t>
    </rPh>
    <rPh sb="20" eb="22">
      <t>キキ</t>
    </rPh>
    <rPh sb="23" eb="25">
      <t>フキュウ</t>
    </rPh>
    <rPh sb="26" eb="28">
      <t>ジンコウ</t>
    </rPh>
    <rPh sb="28" eb="30">
      <t>ゲンショウ</t>
    </rPh>
    <rPh sb="30" eb="31">
      <t>ナド</t>
    </rPh>
    <rPh sb="33" eb="35">
      <t>コンゴ</t>
    </rPh>
    <rPh sb="40" eb="42">
      <t>キュウスイ</t>
    </rPh>
    <rPh sb="42" eb="44">
      <t>シュウエキ</t>
    </rPh>
    <rPh sb="45" eb="47">
      <t>ゲンショウ</t>
    </rPh>
    <rPh sb="47" eb="49">
      <t>ケイコウ</t>
    </rPh>
    <rPh sb="56" eb="58">
      <t>ギョウム</t>
    </rPh>
    <rPh sb="59" eb="62">
      <t>コウリツカ</t>
    </rPh>
    <rPh sb="63" eb="64">
      <t>ツト</t>
    </rPh>
    <rPh sb="66" eb="68">
      <t>キュウスイ</t>
    </rPh>
    <rPh sb="68" eb="70">
      <t>ゲンカ</t>
    </rPh>
    <rPh sb="71" eb="72">
      <t>オサ</t>
    </rPh>
    <rPh sb="77" eb="79">
      <t>ケイエイ</t>
    </rPh>
    <rPh sb="79" eb="81">
      <t>カイゼン</t>
    </rPh>
    <rPh sb="82" eb="83">
      <t>ツト</t>
    </rPh>
    <phoneticPr fontId="4"/>
  </si>
  <si>
    <t>施設全体の減価償却費の状況は約58％と類似団体及び全国平均に比べて少し老朽化が進んでいる。管路更新率は、類似団体・全国ともに下回っていることから、管路の更新を計画的に進めていく必要がある。</t>
    <rPh sb="0" eb="2">
      <t>シセツ</t>
    </rPh>
    <rPh sb="2" eb="4">
      <t>ゼンタイ</t>
    </rPh>
    <rPh sb="5" eb="7">
      <t>ゲンカ</t>
    </rPh>
    <rPh sb="7" eb="10">
      <t>ショウキャクヒ</t>
    </rPh>
    <rPh sb="11" eb="13">
      <t>ジョウキョウ</t>
    </rPh>
    <rPh sb="14" eb="15">
      <t>ヤク</t>
    </rPh>
    <rPh sb="19" eb="21">
      <t>ルイジ</t>
    </rPh>
    <rPh sb="21" eb="23">
      <t>ダンタイ</t>
    </rPh>
    <rPh sb="23" eb="24">
      <t>オヨ</t>
    </rPh>
    <rPh sb="25" eb="27">
      <t>ゼンコク</t>
    </rPh>
    <rPh sb="27" eb="29">
      <t>ヘイキン</t>
    </rPh>
    <rPh sb="30" eb="31">
      <t>クラ</t>
    </rPh>
    <rPh sb="33" eb="34">
      <t>スコ</t>
    </rPh>
    <rPh sb="35" eb="38">
      <t>ロウキュウカ</t>
    </rPh>
    <rPh sb="39" eb="40">
      <t>スス</t>
    </rPh>
    <rPh sb="45" eb="47">
      <t>カンロ</t>
    </rPh>
    <rPh sb="47" eb="49">
      <t>コウシン</t>
    </rPh>
    <rPh sb="49" eb="50">
      <t>リツ</t>
    </rPh>
    <rPh sb="52" eb="54">
      <t>ルイジ</t>
    </rPh>
    <rPh sb="54" eb="56">
      <t>ダンタイ</t>
    </rPh>
    <rPh sb="57" eb="59">
      <t>ゼンコク</t>
    </rPh>
    <rPh sb="62" eb="64">
      <t>シタマワ</t>
    </rPh>
    <rPh sb="73" eb="75">
      <t>カンロ</t>
    </rPh>
    <rPh sb="76" eb="78">
      <t>コウシン</t>
    </rPh>
    <rPh sb="79" eb="82">
      <t>ケイカクテキ</t>
    </rPh>
    <rPh sb="83" eb="84">
      <t>スス</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</si>
</sst>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0.32</c:v>
                </c:pt>
                <c:pt idx="1">
                  <c:v>0</c:v>
                </c:pt>
                <c:pt idx="2">
                  <c:v>0</c:v>
                </c:pt>
                <c:pt idx="3" formatCode="#,##0.00;&quot;△&quot;#,##0.00;&quot;-&quot;">
                  <c:v>0.13</c:v>
                </c:pt>
                <c:pt idx="4" formatCode="#,##0.00;&quot;△&quot;#,##0.00;&quot;-&quot;">
                  <c:v>0.25</c:v>
                </c:pt>
              </c:numCache>
            </c:numRef>
          </c:val>
          <c:extLst>
            <c:ext xmlns:c16="http://schemas.microsoft.com/office/drawing/2014/chart" uri="{C3380CC4-5D6E-409C-BE32-E72D297353CC}">
              <c16:uniqueId val="{00000000-2B82-499D-97DC-563964ADD7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B82-499D-97DC-563964ADD7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49.58</c:v>
                </c:pt>
                <c:pt idx="1">
                  <c:v>50.04</c:v>
                </c:pt>
                <c:pt idx="2">
                  <c:v>49.14</c:v>
                </c:pt>
                <c:pt idx="3">
                  <c:v>47.73</c:v>
                </c:pt>
                <c:pt idx="4">
                  <c:v>48.16</c:v>
                </c:pt>
              </c:numCache>
            </c:numRef>
          </c:val>
          <c:extLst>
            <c:ext xmlns:c16="http://schemas.microsoft.com/office/drawing/2014/chart" uri="{C3380CC4-5D6E-409C-BE32-E72D297353CC}">
              <c16:uniqueId val="{00000000-567A-41AA-8F04-859A060F37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67A-41AA-8F04-859A060F37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95.99</c:v>
                </c:pt>
                <c:pt idx="1">
                  <c:v>94.7</c:v>
                </c:pt>
                <c:pt idx="2">
                  <c:v>94.32</c:v>
                </c:pt>
                <c:pt idx="3">
                  <c:v>93.43</c:v>
                </c:pt>
                <c:pt idx="4">
                  <c:v>95.01</c:v>
                </c:pt>
              </c:numCache>
            </c:numRef>
          </c:val>
          <c:extLst>
            <c:ext xmlns:c16="http://schemas.microsoft.com/office/drawing/2014/chart" uri="{C3380CC4-5D6E-409C-BE32-E72D297353CC}">
              <c16:uniqueId val="{00000000-017A-45D5-894D-4B9C0F8BE0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17A-45D5-894D-4B9C0F8BE0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109.06</c:v>
                </c:pt>
                <c:pt idx="1">
                  <c:v>104.29</c:v>
                </c:pt>
                <c:pt idx="2">
                  <c:v>108.89</c:v>
                </c:pt>
                <c:pt idx="3">
                  <c:v>104.26</c:v>
                </c:pt>
                <c:pt idx="4">
                  <c:v>112.95</c:v>
                </c:pt>
              </c:numCache>
            </c:numRef>
          </c:val>
          <c:extLst>
            <c:ext xmlns:c16="http://schemas.microsoft.com/office/drawing/2014/chart" uri="{C3380CC4-5D6E-409C-BE32-E72D297353CC}">
              <c16:uniqueId val="{00000000-EC35-414B-86D3-E9AEC81DC9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EC35-414B-86D3-E9AEC81DC9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52.3</c:v>
                </c:pt>
                <c:pt idx="1">
                  <c:v>53.66</c:v>
                </c:pt>
                <c:pt idx="2">
                  <c:v>55.38</c:v>
                </c:pt>
                <c:pt idx="3">
                  <c:v>57.45</c:v>
                </c:pt>
                <c:pt idx="4">
                  <c:v>58.99</c:v>
                </c:pt>
              </c:numCache>
            </c:numRef>
          </c:val>
          <c:extLst>
            <c:ext xmlns:c16="http://schemas.microsoft.com/office/drawing/2014/chart" uri="{C3380CC4-5D6E-409C-BE32-E72D297353CC}">
              <c16:uniqueId val="{00000000-7699-4FB9-B4EA-19228330C7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7699-4FB9-B4EA-19228330C7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11.76</c:v>
                </c:pt>
                <c:pt idx="1">
                  <c:v>12.96</c:v>
                </c:pt>
                <c:pt idx="2">
                  <c:v>13.58</c:v>
                </c:pt>
                <c:pt idx="3">
                  <c:v>13.57</c:v>
                </c:pt>
                <c:pt idx="4">
                  <c:v>19.420000000000002</c:v>
                </c:pt>
              </c:numCache>
            </c:numRef>
          </c:val>
          <c:extLst>
            <c:ext xmlns:c16="http://schemas.microsoft.com/office/drawing/2014/chart" uri="{C3380CC4-5D6E-409C-BE32-E72D297353CC}">
              <c16:uniqueId val="{00000000-C7D5-465B-9DF5-38F040BA78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7D5-465B-9DF5-38F040BA78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2-427E-AF25-75547F912D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94C2-427E-AF25-75547F912D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584.45000000000005</c:v>
                </c:pt>
                <c:pt idx="1">
                  <c:v>505.96</c:v>
                </c:pt>
                <c:pt idx="2">
                  <c:v>566.86</c:v>
                </c:pt>
                <c:pt idx="3">
                  <c:v>590.79999999999995</c:v>
                </c:pt>
                <c:pt idx="4">
                  <c:v>703.84</c:v>
                </c:pt>
              </c:numCache>
            </c:numRef>
          </c:val>
          <c:extLst>
            <c:ext xmlns:c16="http://schemas.microsoft.com/office/drawing/2014/chart" uri="{C3380CC4-5D6E-409C-BE32-E72D297353CC}">
              <c16:uniqueId val="{00000000-1ED6-4746-8940-FAFFD4814A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1ED6-4746-8940-FAFFD4814A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341.06</c:v>
                </c:pt>
                <c:pt idx="1">
                  <c:v>317.29000000000002</c:v>
                </c:pt>
                <c:pt idx="2">
                  <c:v>298.44</c:v>
                </c:pt>
                <c:pt idx="3">
                  <c:v>280.3</c:v>
                </c:pt>
                <c:pt idx="4">
                  <c:v>298.83</c:v>
                </c:pt>
              </c:numCache>
            </c:numRef>
          </c:val>
          <c:extLst>
            <c:ext xmlns:c16="http://schemas.microsoft.com/office/drawing/2014/chart" uri="{C3380CC4-5D6E-409C-BE32-E72D297353CC}">
              <c16:uniqueId val="{00000000-FC23-4CF2-B109-3B7CB8698B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FC23-4CF2-B109-3B7CB8698B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106.2</c:v>
                </c:pt>
                <c:pt idx="1">
                  <c:v>100.31</c:v>
                </c:pt>
                <c:pt idx="2">
                  <c:v>103.32</c:v>
                </c:pt>
                <c:pt idx="3">
                  <c:v>100.13</c:v>
                </c:pt>
                <c:pt idx="4">
                  <c:v>96.71</c:v>
                </c:pt>
              </c:numCache>
            </c:numRef>
          </c:val>
          <c:extLst>
            <c:ext xmlns:c16="http://schemas.microsoft.com/office/drawing/2014/chart" uri="{C3380CC4-5D6E-409C-BE32-E72D297353CC}">
              <c16:uniqueId val="{00000000-2B3C-4091-8065-1023AF9BFD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B3C-4091-8065-1023AF9BFD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120.35</c:v>
                </c:pt>
                <c:pt idx="1">
                  <c:v>127.39</c:v>
                </c:pt>
                <c:pt idx="2">
                  <c:v>123.72</c:v>
                </c:pt>
                <c:pt idx="3">
                  <c:v>128.59</c:v>
                </c:pt>
                <c:pt idx="4">
                  <c:v>117.12</c:v>
                </c:pt>
              </c:numCache>
            </c:numRef>
          </c:val>
          <c:extLst>
            <c:ext xmlns:c16="http://schemas.microsoft.com/office/drawing/2014/chart" uri="{C3380CC4-5D6E-409C-BE32-E72D297353CC}">
              <c16:uniqueId val="{00000000-76CC-4506-AFAA-36F98B1800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6CC-4506-AFAA-36F98B1800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7"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和歌山県　美浜町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6949</v>
      </c>
      <c r="AM8" s="61"/>
      <c r="AN8" s="61"/>
      <c r="AO8" s="61"/>
      <c r="AP8" s="61"/>
      <c r="AQ8" s="61"/>
      <c r="AR8" s="61"/>
      <c r="AS8" s="61"/>
      <c r="AT8" s="52">
        <f>データ!$S$6</f>
        <v>12.77</v>
      </c>
      <c r="AU8" s="53"/>
      <c r="AV8" s="53"/>
      <c r="AW8" s="53"/>
      <c r="AX8" s="53"/>
      <c r="AY8" s="53"/>
      <c r="AZ8" s="53"/>
      <c r="BA8" s="53"/>
      <c r="BB8" s="54">
        <f>データ!$T$6</f>
        <v>544.16999999999996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80.790000000000006</v>
      </c>
      <c r="J10" s="53"/>
      <c r="K10" s="53"/>
      <c r="L10" s="53"/>
      <c r="M10" s="53"/>
      <c r="N10" s="53"/>
      <c r="O10" s="64"/>
      <c r="P10" s="54">
        <f>データ!$P$6</f>
        <v>99.21</v>
      </c>
      <c r="Q10" s="54"/>
      <c r="R10" s="54"/>
      <c r="S10" s="54"/>
      <c r="T10" s="54"/>
      <c r="U10" s="54"/>
      <c r="V10" s="54"/>
      <c r="W10" s="61">
        <f>データ!$Q$6</f>
        <v>2321</v>
      </c>
      <c r="X10" s="61"/>
      <c r="Y10" s="61"/>
      <c r="Z10" s="61"/>
      <c r="AA10" s="61"/>
      <c r="AB10" s="61"/>
      <c r="AC10" s="61"/>
      <c r="AD10" s="2"/>
      <c r="AE10" s="2"/>
      <c r="AF10" s="2"/>
      <c r="AG10" s="2"/>
      <c r="AH10" s="4"/>
      <c r="AI10" s="4"/>
      <c r="AJ10" s="4"/>
      <c r="AK10" s="4"/>
      <c r="AL10" s="61">
        <f>データ!$U$6</f>
        <v>6819</v>
      </c>
      <c r="AM10" s="61"/>
      <c r="AN10" s="61"/>
      <c r="AO10" s="61"/>
      <c r="AP10" s="61"/>
      <c r="AQ10" s="61"/>
      <c r="AR10" s="61"/>
      <c r="AS10" s="61"/>
      <c r="AT10" s="52">
        <f>データ!$V$6</f>
        <v>12.77</v>
      </c>
      <c r="AU10" s="53"/>
      <c r="AV10" s="53"/>
      <c r="AW10" s="53"/>
      <c r="AX10" s="53"/>
      <c r="AY10" s="53"/>
      <c r="AZ10" s="53"/>
      <c r="BA10" s="53"/>
      <c r="BB10" s="54">
        <f>データ!$W$6</f>
        <v>533.99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Vcy3n3nFR4bkKk/TqCFrgt8ywpAfLlOxk7Ddv1yK/s/DBkGKIG4bREeTHxGLyXkS8ohirTX13NVKzfG+LlPbg==" saltValue="F84Cad08D7UcXgO6vXCo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303810</v>
      </c>
      <c r="D6" s="34">
        <f t="shared" si="3"/>
        <v>46</v>
      </c>
      <c r="E6" s="34">
        <f t="shared" si="3"/>
        <v>1</v>
      </c>
      <c r="F6" s="34">
        <f t="shared" si="3"/>
        <v>0</v>
      </c>
      <c r="G6" s="34">
        <f t="shared" si="3"/>
        <v>1</v>
      </c>
      <c r="H6" s="34" t="str">
        <f t="shared" si="3"/>
        <v>和歌山県　美浜町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80.790000000000006</v>
      </c>
      <c r="P6" s="35">
        <f t="shared" si="3"/>
        <v>99.21</v>
      </c>
      <c r="Q6" s="35">
        <f t="shared" si="3"/>
        <v>2321</v>
      </c>
      <c r="R6" s="35">
        <f t="shared" si="3"/>
        <v>6949</v>
      </c>
      <c r="S6" s="35">
        <f t="shared" si="3"/>
        <v>12.77</v>
      </c>
      <c r="T6" s="35">
        <f t="shared" si="3"/>
        <v>544.16999999999996</v>
      </c>
      <c r="U6" s="35">
        <f t="shared" si="3"/>
        <v>6819</v>
      </c>
      <c r="V6" s="35">
        <f t="shared" si="3"/>
        <v>12.77</v>
      </c>
      <c r="W6" s="35">
        <f t="shared" si="3"/>
        <v>533.99</v>
      </c>
      <c r="X6" s="36">
        <f>IF(X7="",NA(),X7)</f>
        <v>109.06</v>
      </c>
      <c r="Y6" s="36">
        <f t="shared" ref="Y6:AG6" si="4">IF(Y7="",NA(),Y7)</f>
        <v>104.29</v>
      </c>
      <c r="Z6" s="36">
        <f t="shared" si="4"/>
        <v>108.89</v>
      </c>
      <c r="AA6" s="36">
        <f t="shared" si="4"/>
        <v>104.26</v>
      </c>
      <c r="AB6" s="36">
        <f t="shared" si="4"/>
        <v>112.95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584.45000000000005</v>
      </c>
      <c r="AU6" s="36">
        <f t="shared" ref="AU6:BC6" si="6">IF(AU7="",NA(),AU7)</f>
        <v>505.96</v>
      </c>
      <c r="AV6" s="36">
        <f t="shared" si="6"/>
        <v>566.86</v>
      </c>
      <c r="AW6" s="36">
        <f t="shared" si="6"/>
        <v>590.79999999999995</v>
      </c>
      <c r="AX6" s="36">
        <f t="shared" si="6"/>
        <v>703.84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341.06</v>
      </c>
      <c r="BF6" s="36">
        <f t="shared" ref="BF6:BN6" si="7">IF(BF7="",NA(),BF7)</f>
        <v>317.29000000000002</v>
      </c>
      <c r="BG6" s="36">
        <f t="shared" si="7"/>
        <v>298.44</v>
      </c>
      <c r="BH6" s="36">
        <f t="shared" si="7"/>
        <v>280.3</v>
      </c>
      <c r="BI6" s="36">
        <f t="shared" si="7"/>
        <v>298.83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106.2</v>
      </c>
      <c r="BQ6" s="36">
        <f t="shared" ref="BQ6:BY6" si="8">IF(BQ7="",NA(),BQ7)</f>
        <v>100.31</v>
      </c>
      <c r="BR6" s="36">
        <f t="shared" si="8"/>
        <v>103.32</v>
      </c>
      <c r="BS6" s="36">
        <f t="shared" si="8"/>
        <v>100.13</v>
      </c>
      <c r="BT6" s="36">
        <f t="shared" si="8"/>
        <v>96.71</v>
      </c>
      <c r="BU6" s="36">
        <f t="shared" si="8"/>
        <v>93.28</v>
      </c>
      <c r="BV6" s="36">
        <f t="shared" si="8"/>
        <v>87.51</v>
      </c>
      <c r="BW6" s="36">
        <f t="shared" si="8"/>
        <v>84.77</v>
      </c>
      <c r="BX6" s="36">
        <f t="shared" si="8"/>
        <v>87.11</v>
      </c>
      <c r="BY6" s="36">
        <f t="shared" si="8"/>
        <v>82.78</v>
      </c>
      <c r="BZ6" s="35" t="str">
        <f>IF(BZ7="","",IF(BZ7="-","【-】","【"&amp;SUBSTITUTE(TEXT(BZ7,"#,##0.00"),"-","△")&amp;"】"))</f>
        <v>【100.05】</v>
      </c>
      <c r="CA6" s="36">
        <f>IF(CA7="",NA(),CA7)</f>
        <v>120.35</v>
      </c>
      <c r="CB6" s="36">
        <f t="shared" ref="CB6:CJ6" si="9">IF(CB7="",NA(),CB7)</f>
        <v>127.39</v>
      </c>
      <c r="CC6" s="36">
        <f t="shared" si="9"/>
        <v>123.72</v>
      </c>
      <c r="CD6" s="36">
        <f t="shared" si="9"/>
        <v>128.59</v>
      </c>
      <c r="CE6" s="36">
        <f t="shared" si="9"/>
        <v>117.12</v>
      </c>
      <c r="CF6" s="36">
        <f t="shared" si="9"/>
        <v>208.29</v>
      </c>
      <c r="CG6" s="36">
        <f t="shared" si="9"/>
        <v>218.42</v>
      </c>
      <c r="CH6" s="36">
        <f t="shared" si="9"/>
        <v>227.27</v>
      </c>
      <c r="CI6" s="36">
        <f t="shared" si="9"/>
        <v>223.98</v>
      </c>
      <c r="CJ6" s="36">
        <f t="shared" si="9"/>
        <v>225.09</v>
      </c>
      <c r="CK6" s="35" t="str">
        <f>IF(CK7="","",IF(CK7="-","【-】","【"&amp;SUBSTITUTE(TEXT(CK7,"#,##0.00"),"-","△")&amp;"】"))</f>
        <v>【166.40】</v>
      </c>
      <c r="CL6" s="36">
        <f>IF(CL7="",NA(),CL7)</f>
        <v>49.58</v>
      </c>
      <c r="CM6" s="36">
        <f t="shared" ref="CM6:CU6" si="10">IF(CM7="",NA(),CM7)</f>
        <v>50.04</v>
      </c>
      <c r="CN6" s="36">
        <f t="shared" si="10"/>
        <v>49.14</v>
      </c>
      <c r="CO6" s="36">
        <f t="shared" si="10"/>
        <v>47.73</v>
      </c>
      <c r="CP6" s="36">
        <f t="shared" si="10"/>
        <v>48.16</v>
      </c>
      <c r="CQ6" s="36">
        <f t="shared" si="10"/>
        <v>49.32</v>
      </c>
      <c r="CR6" s="36">
        <f t="shared" si="10"/>
        <v>50.24</v>
      </c>
      <c r="CS6" s="36">
        <f t="shared" si="10"/>
        <v>50.29</v>
      </c>
      <c r="CT6" s="36">
        <f t="shared" si="10"/>
        <v>49.64</v>
      </c>
      <c r="CU6" s="36">
        <f t="shared" si="10"/>
        <v>49.38</v>
      </c>
      <c r="CV6" s="35" t="str">
        <f>IF(CV7="","",IF(CV7="-","【-】","【"&amp;SUBSTITUTE(TEXT(CV7,"#,##0.00"),"-","△")&amp;"】"))</f>
        <v>【60.69】</v>
      </c>
      <c r="CW6" s="36">
        <f>IF(CW7="",NA(),CW7)</f>
        <v>95.99</v>
      </c>
      <c r="CX6" s="36">
        <f t="shared" ref="CX6:DF6" si="11">IF(CX7="",NA(),CX7)</f>
        <v>94.7</v>
      </c>
      <c r="CY6" s="36">
        <f t="shared" si="11"/>
        <v>94.32</v>
      </c>
      <c r="CZ6" s="36">
        <f t="shared" si="11"/>
        <v>93.43</v>
      </c>
      <c r="DA6" s="36">
        <f t="shared" si="11"/>
        <v>95.01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52.3</v>
      </c>
      <c r="DI6" s="36">
        <f t="shared" ref="DI6:DQ6" si="12">IF(DI7="",NA(),DI7)</f>
        <v>53.66</v>
      </c>
      <c r="DJ6" s="36">
        <f t="shared" si="12"/>
        <v>55.38</v>
      </c>
      <c r="DK6" s="36">
        <f t="shared" si="12"/>
        <v>57.45</v>
      </c>
      <c r="DL6" s="36">
        <f t="shared" si="12"/>
        <v>58.99</v>
      </c>
      <c r="DM6" s="36">
        <f t="shared" si="12"/>
        <v>48.3</v>
      </c>
      <c r="DN6" s="36">
        <f t="shared" si="12"/>
        <v>45.14</v>
      </c>
      <c r="DO6" s="36">
        <f t="shared" si="12"/>
        <v>45.85</v>
      </c>
      <c r="DP6" s="36">
        <f t="shared" si="12"/>
        <v>47.31</v>
      </c>
      <c r="DQ6" s="36">
        <f t="shared" si="12"/>
        <v>47.5</v>
      </c>
      <c r="DR6" s="35" t="str">
        <f>IF(DR7="","",IF(DR7="-","【-】","【"&amp;SUBSTITUTE(TEXT(DR7,"#,##0.00"),"-","△")&amp;"】"))</f>
        <v>【50.19】</v>
      </c>
      <c r="DS6" s="36">
        <f>IF(DS7="",NA(),DS7)</f>
        <v>11.76</v>
      </c>
      <c r="DT6" s="36">
        <f t="shared" ref="DT6:EB6" si="13">IF(DT7="",NA(),DT7)</f>
        <v>12.96</v>
      </c>
      <c r="DU6" s="36">
        <f t="shared" si="13"/>
        <v>13.58</v>
      </c>
      <c r="DV6" s="36">
        <f t="shared" si="13"/>
        <v>13.57</v>
      </c>
      <c r="DW6" s="36">
        <f t="shared" si="13"/>
        <v>19.420000000000002</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0.32</v>
      </c>
      <c r="EE6" s="35">
        <f t="shared" ref="EE6:EM6" si="14">IF(EE7="",NA(),EE7)</f>
        <v>0</v>
      </c>
      <c r="EF6" s="35">
        <f t="shared" si="14"/>
        <v>0</v>
      </c>
      <c r="EG6" s="36">
        <f t="shared" si="14"/>
        <v>0.13</v>
      </c>
      <c r="EH6" s="36">
        <f t="shared" si="14"/>
        <v>0.25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303810</v>
      </c>
      <c r="D7" s="38">
        <v>46</v>
      </c>
      <c r="E7" s="38">
        <v>1</v>
      </c>
      <c r="F7" s="38">
        <v>0</v>
      </c>
      <c r="G7" s="38">
        <v>1</v>
      </c>
      <c r="H7" s="38" t="s">
        <v>93</v>
      </c>
      <c r="I7" s="38" t="s">
        <v>94</v>
      </c>
      <c r="J7" s="38" t="s">
        <v>95</v>
      </c>
      <c r="K7" s="38" t="s">
        <v>96</v>
      </c>
      <c r="L7" s="38" t="s">
        <v>97</v>
      </c>
      <c r="M7" s="38" t="s">
        <v>98</v>
      </c>
      <c r="N7" s="39" t="s">
        <v>99</v>
      </c>
      <c r="O7" s="39">
        <v>80.790000000000006</v>
      </c>
      <c r="P7" s="39">
        <v>99.21</v>
      </c>
      <c r="Q7" s="39">
        <v>2321</v>
      </c>
      <c r="R7" s="39">
        <v>6949</v>
      </c>
      <c r="S7" s="39">
        <v>12.77</v>
      </c>
      <c r="T7" s="39">
        <v>544.16999999999996</v>
      </c>
      <c r="U7" s="39">
        <v>6819</v>
      </c>
      <c r="V7" s="39">
        <v>12.77</v>
      </c>
      <c r="W7" s="39">
        <v>533.99</v>
      </c>
      <c r="X7" s="39">
        <v>109.06</v>
      </c>
      <c r="Y7" s="39">
        <v>104.29</v>
      </c>
      <c r="Z7" s="39">
        <v>108.89</v>
      </c>
      <c r="AA7" s="39">
        <v>104.26</v>
      </c>
      <c r="AB7" s="39">
        <v>112.95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584.45000000000005</v>
      </c>
      <c r="AU7" s="39">
        <v>505.96</v>
      </c>
      <c r="AV7" s="39">
        <v>566.86</v>
      </c>
      <c r="AW7" s="39">
        <v>590.79999999999995</v>
      </c>
      <c r="AX7" s="39">
        <v>703.84</v>
      </c>
      <c r="AY7" s="39">
        <v>371.89</v>
      </c>
      <c r="AZ7" s="39">
        <v>293.23</v>
      </c>
      <c r="BA7" s="39">
        <v>300.14</v>
      </c>
      <c r="BB7" s="39">
        <v>301.04000000000002</v>
      </c>
      <c r="BC7" s="39">
        <v>305.08</v>
      </c>
      <c r="BD7" s="39">
        <v>260.31</v>
      </c>
      <c r="BE7" s="39">
        <v>341.06</v>
      </c>
      <c r="BF7" s="39">
        <v>317.29000000000002</v>
      </c>
      <c r="BG7" s="39">
        <v>298.44</v>
      </c>
      <c r="BH7" s="39">
        <v>280.3</v>
      </c>
      <c r="BI7" s="39">
        <v>298.83</v>
      </c>
      <c r="BJ7" s="39">
        <v>483.11</v>
      </c>
      <c r="BK7" s="39">
        <v>542.29999999999995</v>
      </c>
      <c r="BL7" s="39">
        <v>566.65</v>
      </c>
      <c r="BM7" s="39">
        <v>551.62</v>
      </c>
      <c r="BN7" s="39">
        <v>585.59</v>
      </c>
      <c r="BO7" s="39">
        <v>275.67</v>
      </c>
      <c r="BP7" s="39">
        <v>106.2</v>
      </c>
      <c r="BQ7" s="39">
        <v>100.31</v>
      </c>
      <c r="BR7" s="39">
        <v>103.32</v>
      </c>
      <c r="BS7" s="39">
        <v>100.13</v>
      </c>
      <c r="BT7" s="39">
        <v>96.71</v>
      </c>
      <c r="BU7" s="39">
        <v>93.28</v>
      </c>
      <c r="BV7" s="39">
        <v>87.51</v>
      </c>
      <c r="BW7" s="39">
        <v>84.77</v>
      </c>
      <c r="BX7" s="39">
        <v>87.11</v>
      </c>
      <c r="BY7" s="39">
        <v>82.78</v>
      </c>
      <c r="BZ7" s="39">
        <v>100.05</v>
      </c>
      <c r="CA7" s="39">
        <v>120.35</v>
      </c>
      <c r="CB7" s="39">
        <v>127.39</v>
      </c>
      <c r="CC7" s="39">
        <v>123.72</v>
      </c>
      <c r="CD7" s="39">
        <v>128.59</v>
      </c>
      <c r="CE7" s="39">
        <v>117.12</v>
      </c>
      <c r="CF7" s="39">
        <v>208.29</v>
      </c>
      <c r="CG7" s="39">
        <v>218.42</v>
      </c>
      <c r="CH7" s="39">
        <v>227.27</v>
      </c>
      <c r="CI7" s="39">
        <v>223.98</v>
      </c>
      <c r="CJ7" s="39">
        <v>225.09</v>
      </c>
      <c r="CK7" s="39">
        <v>166.4</v>
      </c>
      <c r="CL7" s="39">
        <v>49.58</v>
      </c>
      <c r="CM7" s="39">
        <v>50.04</v>
      </c>
      <c r="CN7" s="39">
        <v>49.14</v>
      </c>
      <c r="CO7" s="39">
        <v>47.73</v>
      </c>
      <c r="CP7" s="39">
        <v>48.16</v>
      </c>
      <c r="CQ7" s="39">
        <v>49.32</v>
      </c>
      <c r="CR7" s="39">
        <v>50.24</v>
      </c>
      <c r="CS7" s="39">
        <v>50.29</v>
      </c>
      <c r="CT7" s="39">
        <v>49.64</v>
      </c>
      <c r="CU7" s="39">
        <v>49.38</v>
      </c>
      <c r="CV7" s="39">
        <v>60.69</v>
      </c>
      <c r="CW7" s="39">
        <v>95.99</v>
      </c>
      <c r="CX7" s="39">
        <v>94.7</v>
      </c>
      <c r="CY7" s="39">
        <v>94.32</v>
      </c>
      <c r="CZ7" s="39">
        <v>93.43</v>
      </c>
      <c r="DA7" s="39">
        <v>95.01</v>
      </c>
      <c r="DB7" s="39">
        <v>79.34</v>
      </c>
      <c r="DC7" s="39">
        <v>78.650000000000006</v>
      </c>
      <c r="DD7" s="39">
        <v>77.73</v>
      </c>
      <c r="DE7" s="39">
        <v>78.09</v>
      </c>
      <c r="DF7" s="39">
        <v>78.010000000000005</v>
      </c>
      <c r="DG7" s="39">
        <v>89.82</v>
      </c>
      <c r="DH7" s="39">
        <v>52.3</v>
      </c>
      <c r="DI7" s="39">
        <v>53.66</v>
      </c>
      <c r="DJ7" s="39">
        <v>55.38</v>
      </c>
      <c r="DK7" s="39">
        <v>57.45</v>
      </c>
      <c r="DL7" s="39">
        <v>58.99</v>
      </c>
      <c r="DM7" s="39">
        <v>48.3</v>
      </c>
      <c r="DN7" s="39">
        <v>45.14</v>
      </c>
      <c r="DO7" s="39">
        <v>45.85</v>
      </c>
      <c r="DP7" s="39">
        <v>47.31</v>
      </c>
      <c r="DQ7" s="39">
        <v>47.5</v>
      </c>
      <c r="DR7" s="39">
        <v>50.19</v>
      </c>
      <c r="DS7" s="39">
        <v>11.76</v>
      </c>
      <c r="DT7" s="39">
        <v>12.96</v>
      </c>
      <c r="DU7" s="39">
        <v>13.58</v>
      </c>
      <c r="DV7" s="39">
        <v>13.57</v>
      </c>
      <c r="DW7" s="39">
        <v>19.420000000000002</v>
      </c>
      <c r="DX7" s="39">
        <v>12.43</v>
      </c>
      <c r="DY7" s="39">
        <v>13.58</v>
      </c>
      <c r="DZ7" s="39">
        <v>14.13</v>
      </c>
      <c r="EA7" s="39">
        <v>16.77</v>
      </c>
      <c r="EB7" s="39">
        <v>17.399999999999999</v>
      </c>
      <c r="EC7" s="39">
        <v>20.63</v>
      </c>
      <c r="ED7" s="39">
        <v>0.32</v>
      </c>
      <c r="EE7" s="39">
        <v>0</v>
      </c>
      <c r="EF7" s="39">
        <v>0</v>
      </c>
      <c r="EG7" s="39">
        <v>0.13</v>
      </c>
      <c r="EH7" s="39">
        <v>0.25</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浦出 京子</cp:lastModifiedBy>
  <cp:lastPrinted>2022-01-12T01:42:12Z</cp:lastPrinted>
  <dcterms:created xsi:type="dcterms:W3CDTF">2021-12-03T06:54:42Z</dcterms:created>
  <dcterms:modified xsi:type="dcterms:W3CDTF">2022-02-15T04:09:46Z</dcterms:modified>
  <cp:category/>
</cp:coreProperties>
</file>