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PC-085\Desktop\経営比較分析表（各団体分）\提出用\"/>
    </mc:Choice>
  </mc:AlternateContent>
  <xr:revisionPtr revIDLastSave="0" documentId="13_ncr:1_{3DBC81AA-D788-47D5-9314-618045394BA0}" xr6:coauthVersionLast="47" xr6:coauthVersionMax="47" xr10:uidLastSave="{00000000-0000-0000-0000-000000000000}"/>
  <workbookProtection workbookAlgorithmName="SHA-512" workbookHashValue="7SNNiikSxr5ewI+ZyjNF9DQOjDiUQyZbYceGef58zaKfBCSkKgezGxMVsoWzsDsLk30iY60YrHPJ/IHDV/7MAw==" workbookSaltValue="Dh1t0FTDVhlNLTVnc9kls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B10" i="4" s="1"/>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BB10" i="4"/>
  <c r="AT10" i="4"/>
  <c r="AL10" i="4"/>
  <c r="W10" i="4"/>
  <c r="P10" i="4"/>
  <c r="AL8" i="4"/>
  <c r="AD8" i="4"/>
  <c r="W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<sst xmlns="http://schemas.openxmlformats.org/spreadsheetml/2006/main" count="233" uniqueCount="117">
  <si>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</si>
  <si>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</si>
  <si>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</si>
  <si>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</si>
  <si>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</si>
  <si>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</si>
  <si>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</si>
  <si>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</si>
  <si>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</si>
  <si>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</si>
  <si>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</si>
  <si>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</si>
  <si>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</si>
  <si>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</si>
  <si>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</si>
  <si>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</si>
  <si>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</si>
  <si>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</si>
  <si>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</si>
  <si>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</si>
  <si>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</si>
  <si>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</si>
  <si>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</si>
  <si>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</si>
  <si>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</si>
  <si>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</si>
  <si>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</si>
  <si>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</si>
  <si>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</si>
  <si>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</si>
  <si>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</si>
  <si>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</si>
  <si>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</si>
  <si>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</si>
  <si>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</si>
  <si>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</si>
  <si>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</si>
  <si>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</si>
  <si>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</si>
  <si>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</si>
  <si>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</si>
  <si>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</si>
  <si>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</si>
  <si>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</si>
  <si>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</si>
  <si>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</si>
  <si>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</si>
  <si>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</si>
  <si>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</si>
  <si>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</si>
  <si>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</si>
  <si>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</si>
  <si>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</si>
  <si>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</si>
  <si>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</si>
  <si>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</si>
  <si>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</si>
  <si>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</si>
  <si>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</si>
  <si>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</si>
  <si>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</si>
  <si>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</si>
  <si>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</si>
  <si>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</si>
  <si>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</si>
  <si>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</si>
  <si>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</si>
  <si>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</si>
  <si>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</si>
  <si>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</si>
  <si>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</si>
  <si>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</si>
  <si>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</si>
  <si>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</si>
  <si>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</si>
  <si>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</si>
  <si>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</si>
  <si>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</si>
  <si>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</si>
  <si>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</si>
  <si>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</si>
  <si>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</si>
  <si>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</si>
  <si>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</si>
  <si>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</si>
  <si>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</si>
  <si>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</si>
  <si>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</si>
  <si>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</si>
  <si>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</si>
  <si>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</si>
  <si>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</si>
  <si>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</si>
  <si>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</si>
  <si>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</si>
  <si>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</si>
  <si>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</si>
  <si>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</si>
  <si>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</si>
  <si>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</si>
  <si>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</si>
  <si>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</si>
  <si>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</si>
  <si>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</si>
  <si>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</si>
  <si>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</si>
  <si>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</si>
  <si>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</si>
  <si>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</si>
  <si>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</si>
  <si>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</si>
  <si>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</si>
  <si>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</si>
  <si>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</si>
  <si>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については、100％を下回っており、単年度の収益的収支が赤字であることを示している。消費税、会計年度任用職員報酬及び地方債償還額等の増加が要因となっている。平成28年度から平成30年度まで比率が突出しているのは、今後管路の更新等で多額の建設費が見込まれるため、一般会計の余剰金を簡易水道基金へ積立てするために繰入れたためである。
企業債残高対給水収益比率については、簡易水道統合事業の実施による借り入れにより、平成28年度以降比率は大きく上昇しており、令和元年度には類似団体平均値を越えている。事業完了予定の令和3年度までは上昇する見込みである。
料金回収率については、令和2年に大きく100％を割り込んでいるのは、新型コロナウイルス感染症対応による基本料金減免に伴い、分母の給水原価が大きく減少していることが原因である。ただし、基本料金減免分は国庫補助金で補填している。また、一般会計からの繰出金についても繰出基準以内で適正な水準を確保している。
給水原価については類似団体と比較して低い原価となっている。しかしながら、料金回収率及び給水原価は、起債償還額と密接に関係しており、今後償還額が増加することで、同指標についても悪化する危険性を含んでいる。
施設利用率及び有収率については、類似団体平均を上回っており、適正な範囲で稼働している。</t>
    <rPh sb="49" eb="52">
      <t>ショウヒゼイ</t>
    </rPh>
    <rPh sb="53" eb="61">
      <t>カイケイネンドニンヨウショクイン</t>
    </rPh>
    <rPh sb="61" eb="63">
      <t>ホウシュウ</t>
    </rPh>
    <rPh sb="63" eb="64">
      <t>オヨ</t>
    </rPh>
    <rPh sb="65" eb="68">
      <t>チホウサイ</t>
    </rPh>
    <rPh sb="68" eb="71">
      <t>ショウカンガク</t>
    </rPh>
    <rPh sb="71" eb="72">
      <t>トウ</t>
    </rPh>
    <rPh sb="73" eb="75">
      <t>ゾウカ</t>
    </rPh>
    <rPh sb="76" eb="78">
      <t>ヨウイン</t>
    </rPh>
    <rPh sb="85" eb="87">
      <t>ヘイセイ</t>
    </rPh>
    <rPh sb="93" eb="95">
      <t>ヘイセイ</t>
    </rPh>
    <rPh sb="97" eb="99">
      <t>ネンド</t>
    </rPh>
    <rPh sb="212" eb="214">
      <t>ヘイセイ</t>
    </rPh>
    <rPh sb="218" eb="220">
      <t>イコウ</t>
    </rPh>
    <rPh sb="233" eb="235">
      <t>レイワ</t>
    </rPh>
    <rPh sb="235" eb="236">
      <t>ガン</t>
    </rPh>
    <rPh sb="240" eb="244">
      <t>ルイジダンタイ</t>
    </rPh>
    <rPh sb="244" eb="247">
      <t>ヘイキンチ</t>
    </rPh>
    <rPh sb="248" eb="249">
      <t>コ</t>
    </rPh>
    <rPh sb="254" eb="256">
      <t>ジギョウ</t>
    </rPh>
    <rPh sb="256" eb="260">
      <t>カンリョウヨテイ</t>
    </rPh>
    <rPh sb="261" eb="263">
      <t>レイワ</t>
    </rPh>
    <rPh sb="264" eb="266">
      <t>ネンド</t>
    </rPh>
    <rPh sb="269" eb="271">
      <t>ジョウショウ</t>
    </rPh>
    <rPh sb="297" eb="298">
      <t>オオ</t>
    </rPh>
    <rPh sb="305" eb="306">
      <t>ワ</t>
    </rPh>
    <rPh sb="307" eb="308">
      <t>コ</t>
    </rPh>
    <rPh sb="342" eb="344">
      <t>ブンボ</t>
    </rPh>
    <rPh sb="345" eb="349">
      <t>キュウスイゲンカ</t>
    </rPh>
    <rPh sb="350" eb="351">
      <t>オオ</t>
    </rPh>
    <rPh sb="353" eb="355">
      <t>ゲンショウ</t>
    </rPh>
    <rPh sb="362" eb="364">
      <t>ゲンイン</t>
    </rPh>
    <rPh sb="372" eb="376">
      <t>キホンリョウキン</t>
    </rPh>
    <rPh sb="376" eb="379">
      <t>ゲンメンブン</t>
    </rPh>
    <rPh sb="380" eb="385">
      <t>コッコホジョキン</t>
    </rPh>
    <rPh sb="386" eb="388">
      <t>ホテン</t>
    </rPh>
    <rPh sb="539" eb="540">
      <t>オヨ</t>
    </rPh>
    <rPh sb="541" eb="542">
      <t>リツ</t>
    </rPh>
    <rPh sb="542" eb="543">
      <t>シュウ</t>
    </rPh>
    <rPh sb="548" eb="550">
      <t>ルイジ</t>
    </rPh>
    <rPh sb="550" eb="552">
      <t>ダンタイ</t>
    </rPh>
    <rPh sb="552" eb="554">
      <t>ヘイキン</t>
    </rPh>
    <rPh sb="555" eb="557">
      <t>ウワマワ</t>
    </rPh>
    <rPh sb="564" eb="566">
      <t>テキセイ</t>
    </rPh>
    <rPh sb="567" eb="569">
      <t>ハンイ</t>
    </rPh>
    <rPh sb="570" eb="572">
      <t>カドウ</t>
    </rPh>
    <phoneticPr fontId="4"/>
  </si>
  <si>
    <t>全体として現状は、経営の健全性・効率性については問題ないと思われる。しかしながら、簡易水道の統合により増額する起債の償還と、老朽化していく管路の更新等に多額の費用が発生する可能性があり、財政状況を十分考慮の上、施設の更新を進めつつ、健全な経営を維持したい。</t>
  </si>
  <si>
    <t>管路更新率について、R2年度に大きく増加しているのは、簡易水道統合事業に伴い新施設からの導水管・配水管の敷設・更新を実施したことによる。
また、管路の老朽化も深刻となっているため、簡易水道統合事業が完了する令和3年度以降、計画的な更新を図っていく予定である。</t>
    <rPh sb="12" eb="14">
      <t>ネンド</t>
    </rPh>
    <rPh sb="15" eb="16">
      <t>オオ</t>
    </rPh>
    <rPh sb="18" eb="20">
      <t>ゾウカ</t>
    </rPh>
    <rPh sb="36" eb="37">
      <t>トモナ</t>
    </rPh>
    <rPh sb="38" eb="41">
      <t>シンシセツ</t>
    </rPh>
    <rPh sb="44" eb="47">
      <t>ドウスイカン</t>
    </rPh>
    <rPh sb="48" eb="51">
      <t>ハイスイカン</t>
    </rPh>
    <rPh sb="52" eb="54">
      <t>フセツ</t>
    </rPh>
    <rPh sb="55" eb="57">
      <t>コウシン</t>
    </rPh>
    <rPh sb="58" eb="60">
      <t>ジッシ</t>
    </rPh>
    <rPh sb="72" eb="74">
      <t>カンロ</t>
    </rPh>
    <rPh sb="75" eb="78">
      <t>ロウキュウカ</t>
    </rPh>
    <rPh sb="79" eb="81">
      <t>シンコク</t>
    </rPh>
    <rPh sb="103" eb="105">
      <t>レイワ</t>
    </rPh>
    <rPh sb="123" eb="12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</si>
</sst>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0.45</c:v>
                </c:pt>
                <c:pt idx="2">
                  <c:v>0.46</c:v>
                </c:pt>
                <c:pt idx="3" formatCode="#,##0.00;&quot;△&quot;#,##0.00">
                  <c:v>0</c:v>
                </c:pt>
                <c:pt idx="4">
                  <c:v>7.9</c:v>
                </c:pt>
              </c:numCache>
            </c:numRef>
          </c:val>
          <c:extLst>
            <c:ext xmlns:c16="http://schemas.microsoft.com/office/drawing/2014/chart" uri="{C3380CC4-5D6E-409C-BE32-E72D297353CC}">
              <c16:uniqueId val="{00000000-471B-4858-BD24-CD81E0D2682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471B-4858-BD24-CD81E0D2682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63.65</c:v>
                </c:pt>
                <c:pt idx="1">
                  <c:v>66.2</c:v>
                </c:pt>
                <c:pt idx="2">
                  <c:v>65.489999999999995</c:v>
                </c:pt>
                <c:pt idx="3">
                  <c:v>64.7</c:v>
                </c:pt>
                <c:pt idx="4">
                  <c:v>68.23</c:v>
                </c:pt>
              </c:numCache>
            </c:numRef>
          </c:val>
          <c:extLst>
            <c:ext xmlns:c16="http://schemas.microsoft.com/office/drawing/2014/chart" uri="{C3380CC4-5D6E-409C-BE32-E72D297353CC}">
              <c16:uniqueId val="{00000000-8D54-49B0-946E-5B48F420DD9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8D54-49B0-946E-5B48F420DD9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83.93</c:v>
                </c:pt>
                <c:pt idx="1">
                  <c:v>81.67</c:v>
                </c:pt>
                <c:pt idx="2">
                  <c:v>88.48</c:v>
                </c:pt>
                <c:pt idx="3">
                  <c:v>87.66</c:v>
                </c:pt>
                <c:pt idx="4">
                  <c:v>83.99</c:v>
                </c:pt>
              </c:numCache>
            </c:numRef>
          </c:val>
          <c:extLst>
            <c:ext xmlns:c16="http://schemas.microsoft.com/office/drawing/2014/chart" uri="{C3380CC4-5D6E-409C-BE32-E72D297353CC}">
              <c16:uniqueId val="{00000000-6BA8-4BBF-9A50-108F9CCCA5A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6BA8-4BBF-9A50-108F9CCCA5A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381.8</c:v>
                </c:pt>
                <c:pt idx="1">
                  <c:v>212.3</c:v>
                </c:pt>
                <c:pt idx="2">
                  <c:v>234.64</c:v>
                </c:pt>
                <c:pt idx="3">
                  <c:v>116.49</c:v>
                </c:pt>
                <c:pt idx="4">
                  <c:v>94.79</c:v>
                </c:pt>
              </c:numCache>
            </c:numRef>
          </c:val>
          <c:extLst>
            <c:ext xmlns:c16="http://schemas.microsoft.com/office/drawing/2014/chart" uri="{C3380CC4-5D6E-409C-BE32-E72D297353CC}">
              <c16:uniqueId val="{00000000-689C-4D97-B94C-38653044D91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689C-4D97-B94C-38653044D91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93-405D-B548-2C35DC7DF7F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93-405D-B548-2C35DC7DF7F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51-4FEC-AE64-C9F4B7F9091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51-4FEC-AE64-C9F4B7F9091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69-422F-BEBC-0BBC2E0A63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69-422F-BEBC-0BBC2E0A63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9D-40C7-A62D-5636DC7B0DF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9D-40C7-A62D-5636DC7B0DF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275.01</c:v>
                </c:pt>
                <c:pt idx="1">
                  <c:v>376.23</c:v>
                </c:pt>
                <c:pt idx="2">
                  <c:v>688.56</c:v>
                </c:pt>
                <c:pt idx="3">
                  <c:v>1314.92</c:v>
                </c:pt>
                <c:pt idx="4">
                  <c:v>2096.98</c:v>
                </c:pt>
              </c:numCache>
            </c:numRef>
          </c:val>
          <c:extLst>
            <c:ext xmlns:c16="http://schemas.microsoft.com/office/drawing/2014/chart" uri="{C3380CC4-5D6E-409C-BE32-E72D297353CC}">
              <c16:uniqueId val="{00000000-09FE-42DB-863F-582B35EF740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09FE-42DB-863F-582B35EF740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116.33</c:v>
                </c:pt>
                <c:pt idx="1">
                  <c:v>100.06</c:v>
                </c:pt>
                <c:pt idx="2">
                  <c:v>104.9</c:v>
                </c:pt>
                <c:pt idx="3">
                  <c:v>94.48</c:v>
                </c:pt>
                <c:pt idx="4">
                  <c:v>67.17</c:v>
                </c:pt>
              </c:numCache>
            </c:numRef>
          </c:val>
          <c:extLst>
            <c:ext xmlns:c16="http://schemas.microsoft.com/office/drawing/2014/chart" uri="{C3380CC4-5D6E-409C-BE32-E72D297353CC}">
              <c16:uniqueId val="{00000000-BE38-4F25-A1B8-5D7DED41551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BE38-4F25-A1B8-5D7DED41551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160.03</c:v>
                </c:pt>
                <c:pt idx="1">
                  <c:v>186.75</c:v>
                </c:pt>
                <c:pt idx="2">
                  <c:v>164.22</c:v>
                </c:pt>
                <c:pt idx="3">
                  <c:v>191.64</c:v>
                </c:pt>
                <c:pt idx="4">
                  <c:v>200.52</c:v>
                </c:pt>
              </c:numCache>
            </c:numRef>
          </c:val>
          <c:extLst>
            <c:ext xmlns:c16="http://schemas.microsoft.com/office/drawing/2014/chart" uri="{C3380CC4-5D6E-409C-BE32-E72D297353CC}">
              <c16:uniqueId val="{00000000-B975-4646-B146-199507A5B71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B975-4646-B146-199507A5B71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K83" sqref="BK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広川町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6853</v>
      </c>
      <c r="AM8" s="66"/>
      <c r="AN8" s="66"/>
      <c r="AO8" s="66"/>
      <c r="AP8" s="66"/>
      <c r="AQ8" s="66"/>
      <c r="AR8" s="66"/>
      <c r="AS8" s="66"/>
      <c r="AT8" s="65">
        <f>データ!$S$6</f>
        <v>65.33</v>
      </c>
      <c r="AU8" s="65"/>
      <c r="AV8" s="65"/>
      <c r="AW8" s="65"/>
      <c r="AX8" s="65"/>
      <c r="AY8" s="65"/>
      <c r="AZ8" s="65"/>
      <c r="BA8" s="65"/>
      <c r="BB8" s="65">
        <f>データ!$T$6</f>
        <v>104.9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64.180000000000007</v>
      </c>
      <c r="Q10" s="65"/>
      <c r="R10" s="65"/>
      <c r="S10" s="65"/>
      <c r="T10" s="65"/>
      <c r="U10" s="65"/>
      <c r="V10" s="65"/>
      <c r="W10" s="66">
        <f>データ!$Q$6</f>
        <v>3018</v>
      </c>
      <c r="X10" s="66"/>
      <c r="Y10" s="66"/>
      <c r="Z10" s="66"/>
      <c r="AA10" s="66"/>
      <c r="AB10" s="66"/>
      <c r="AC10" s="66"/>
      <c r="AD10" s="2"/>
      <c r="AE10" s="2"/>
      <c r="AF10" s="2"/>
      <c r="AG10" s="2"/>
      <c r="AH10" s="2"/>
      <c r="AI10" s="2"/>
      <c r="AJ10" s="2"/>
      <c r="AK10" s="2"/>
      <c r="AL10" s="66">
        <f>データ!$U$6</f>
        <v>4324</v>
      </c>
      <c r="AM10" s="66"/>
      <c r="AN10" s="66"/>
      <c r="AO10" s="66"/>
      <c r="AP10" s="66"/>
      <c r="AQ10" s="66"/>
      <c r="AR10" s="66"/>
      <c r="AS10" s="66"/>
      <c r="AT10" s="65">
        <f>データ!$V$6</f>
        <v>9.98</v>
      </c>
      <c r="AU10" s="65"/>
      <c r="AV10" s="65"/>
      <c r="AW10" s="65"/>
      <c r="AX10" s="65"/>
      <c r="AY10" s="65"/>
      <c r="AZ10" s="65"/>
      <c r="BA10" s="65"/>
      <c r="BB10" s="65">
        <f>データ!$W$6</f>
        <v>433.27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89"/>
      <c r="BN47" s="89"/>
      <c r="BO47" s="89"/>
      <c r="BP47" s="89"/>
      <c r="BQ47" s="89"/>
      <c r="BR47" s="89"/>
      <c r="BS47" s="89"/>
      <c r="BT47" s="89"/>
      <c r="BU47" s="89"/>
      <c r="BV47" s="89"/>
      <c r="BW47" s="89"/>
      <c r="BX47" s="89"/>
      <c r="BY47" s="89"/>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89"/>
      <c r="BN48" s="89"/>
      <c r="BO48" s="89"/>
      <c r="BP48" s="89"/>
      <c r="BQ48" s="89"/>
      <c r="BR48" s="89"/>
      <c r="BS48" s="89"/>
      <c r="BT48" s="89"/>
      <c r="BU48" s="89"/>
      <c r="BV48" s="89"/>
      <c r="BW48" s="89"/>
      <c r="BX48" s="89"/>
      <c r="BY48" s="89"/>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89"/>
      <c r="BN49" s="89"/>
      <c r="BO49" s="89"/>
      <c r="BP49" s="89"/>
      <c r="BQ49" s="89"/>
      <c r="BR49" s="89"/>
      <c r="BS49" s="89"/>
      <c r="BT49" s="89"/>
      <c r="BU49" s="89"/>
      <c r="BV49" s="89"/>
      <c r="BW49" s="89"/>
      <c r="BX49" s="89"/>
      <c r="BY49" s="89"/>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89"/>
      <c r="BN50" s="89"/>
      <c r="BO50" s="89"/>
      <c r="BP50" s="89"/>
      <c r="BQ50" s="89"/>
      <c r="BR50" s="89"/>
      <c r="BS50" s="89"/>
      <c r="BT50" s="89"/>
      <c r="BU50" s="89"/>
      <c r="BV50" s="89"/>
      <c r="BW50" s="89"/>
      <c r="BX50" s="89"/>
      <c r="BY50" s="89"/>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89"/>
      <c r="BN51" s="89"/>
      <c r="BO51" s="89"/>
      <c r="BP51" s="89"/>
      <c r="BQ51" s="89"/>
      <c r="BR51" s="89"/>
      <c r="BS51" s="89"/>
      <c r="BT51" s="89"/>
      <c r="BU51" s="89"/>
      <c r="BV51" s="89"/>
      <c r="BW51" s="89"/>
      <c r="BX51" s="89"/>
      <c r="BY51" s="89"/>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89"/>
      <c r="BN52" s="89"/>
      <c r="BO52" s="89"/>
      <c r="BP52" s="89"/>
      <c r="BQ52" s="89"/>
      <c r="BR52" s="89"/>
      <c r="BS52" s="89"/>
      <c r="BT52" s="89"/>
      <c r="BU52" s="89"/>
      <c r="BV52" s="89"/>
      <c r="BW52" s="89"/>
      <c r="BX52" s="89"/>
      <c r="BY52" s="89"/>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89"/>
      <c r="BN53" s="89"/>
      <c r="BO53" s="89"/>
      <c r="BP53" s="89"/>
      <c r="BQ53" s="89"/>
      <c r="BR53" s="89"/>
      <c r="BS53" s="89"/>
      <c r="BT53" s="89"/>
      <c r="BU53" s="89"/>
      <c r="BV53" s="89"/>
      <c r="BW53" s="89"/>
      <c r="BX53" s="89"/>
      <c r="BY53" s="89"/>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89"/>
      <c r="BN54" s="89"/>
      <c r="BO54" s="89"/>
      <c r="BP54" s="89"/>
      <c r="BQ54" s="89"/>
      <c r="BR54" s="89"/>
      <c r="BS54" s="89"/>
      <c r="BT54" s="89"/>
      <c r="BU54" s="89"/>
      <c r="BV54" s="89"/>
      <c r="BW54" s="89"/>
      <c r="BX54" s="89"/>
      <c r="BY54" s="89"/>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89"/>
      <c r="BN55" s="89"/>
      <c r="BO55" s="89"/>
      <c r="BP55" s="89"/>
      <c r="BQ55" s="89"/>
      <c r="BR55" s="89"/>
      <c r="BS55" s="89"/>
      <c r="BT55" s="89"/>
      <c r="BU55" s="89"/>
      <c r="BV55" s="89"/>
      <c r="BW55" s="89"/>
      <c r="BX55" s="89"/>
      <c r="BY55" s="89"/>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89"/>
      <c r="BN56" s="89"/>
      <c r="BO56" s="89"/>
      <c r="BP56" s="89"/>
      <c r="BQ56" s="89"/>
      <c r="BR56" s="89"/>
      <c r="BS56" s="89"/>
      <c r="BT56" s="89"/>
      <c r="BU56" s="89"/>
      <c r="BV56" s="89"/>
      <c r="BW56" s="89"/>
      <c r="BX56" s="89"/>
      <c r="BY56" s="89"/>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89"/>
      <c r="BN57" s="89"/>
      <c r="BO57" s="89"/>
      <c r="BP57" s="89"/>
      <c r="BQ57" s="89"/>
      <c r="BR57" s="89"/>
      <c r="BS57" s="89"/>
      <c r="BT57" s="89"/>
      <c r="BU57" s="89"/>
      <c r="BV57" s="89"/>
      <c r="BW57" s="89"/>
      <c r="BX57" s="89"/>
      <c r="BY57" s="89"/>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89"/>
      <c r="BN58" s="89"/>
      <c r="BO58" s="89"/>
      <c r="BP58" s="89"/>
      <c r="BQ58" s="89"/>
      <c r="BR58" s="89"/>
      <c r="BS58" s="89"/>
      <c r="BT58" s="89"/>
      <c r="BU58" s="89"/>
      <c r="BV58" s="89"/>
      <c r="BW58" s="89"/>
      <c r="BX58" s="89"/>
      <c r="BY58" s="89"/>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89"/>
      <c r="BN59" s="89"/>
      <c r="BO59" s="89"/>
      <c r="BP59" s="89"/>
      <c r="BQ59" s="89"/>
      <c r="BR59" s="89"/>
      <c r="BS59" s="89"/>
      <c r="BT59" s="89"/>
      <c r="BU59" s="89"/>
      <c r="BV59" s="89"/>
      <c r="BW59" s="89"/>
      <c r="BX59" s="89"/>
      <c r="BY59" s="89"/>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0"/>
      <c r="BM60" s="89"/>
      <c r="BN60" s="89"/>
      <c r="BO60" s="89"/>
      <c r="BP60" s="89"/>
      <c r="BQ60" s="89"/>
      <c r="BR60" s="89"/>
      <c r="BS60" s="89"/>
      <c r="BT60" s="89"/>
      <c r="BU60" s="89"/>
      <c r="BV60" s="89"/>
      <c r="BW60" s="89"/>
      <c r="BX60" s="89"/>
      <c r="BY60" s="89"/>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0"/>
      <c r="BM61" s="89"/>
      <c r="BN61" s="89"/>
      <c r="BO61" s="89"/>
      <c r="BP61" s="89"/>
      <c r="BQ61" s="89"/>
      <c r="BR61" s="89"/>
      <c r="BS61" s="89"/>
      <c r="BT61" s="89"/>
      <c r="BU61" s="89"/>
      <c r="BV61" s="89"/>
      <c r="BW61" s="89"/>
      <c r="BX61" s="89"/>
      <c r="BY61" s="89"/>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89"/>
      <c r="BN62" s="89"/>
      <c r="BO62" s="89"/>
      <c r="BP62" s="89"/>
      <c r="BQ62" s="89"/>
      <c r="BR62" s="89"/>
      <c r="BS62" s="89"/>
      <c r="BT62" s="89"/>
      <c r="BU62" s="89"/>
      <c r="BV62" s="89"/>
      <c r="BW62" s="89"/>
      <c r="BX62" s="89"/>
      <c r="BY62" s="89"/>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89"/>
      <c r="BN66" s="89"/>
      <c r="BO66" s="89"/>
      <c r="BP66" s="89"/>
      <c r="BQ66" s="89"/>
      <c r="BR66" s="89"/>
      <c r="BS66" s="89"/>
      <c r="BT66" s="89"/>
      <c r="BU66" s="89"/>
      <c r="BV66" s="89"/>
      <c r="BW66" s="89"/>
      <c r="BX66" s="89"/>
      <c r="BY66" s="89"/>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89"/>
      <c r="BN67" s="89"/>
      <c r="BO67" s="89"/>
      <c r="BP67" s="89"/>
      <c r="BQ67" s="89"/>
      <c r="BR67" s="89"/>
      <c r="BS67" s="89"/>
      <c r="BT67" s="89"/>
      <c r="BU67" s="89"/>
      <c r="BV67" s="89"/>
      <c r="BW67" s="89"/>
      <c r="BX67" s="89"/>
      <c r="BY67" s="89"/>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89"/>
      <c r="BN68" s="89"/>
      <c r="BO68" s="89"/>
      <c r="BP68" s="89"/>
      <c r="BQ68" s="89"/>
      <c r="BR68" s="89"/>
      <c r="BS68" s="89"/>
      <c r="BT68" s="89"/>
      <c r="BU68" s="89"/>
      <c r="BV68" s="89"/>
      <c r="BW68" s="89"/>
      <c r="BX68" s="89"/>
      <c r="BY68" s="89"/>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89"/>
      <c r="BN69" s="89"/>
      <c r="BO69" s="89"/>
      <c r="BP69" s="89"/>
      <c r="BQ69" s="89"/>
      <c r="BR69" s="89"/>
      <c r="BS69" s="89"/>
      <c r="BT69" s="89"/>
      <c r="BU69" s="89"/>
      <c r="BV69" s="89"/>
      <c r="BW69" s="89"/>
      <c r="BX69" s="89"/>
      <c r="BY69" s="89"/>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89"/>
      <c r="BN70" s="89"/>
      <c r="BO70" s="89"/>
      <c r="BP70" s="89"/>
      <c r="BQ70" s="89"/>
      <c r="BR70" s="89"/>
      <c r="BS70" s="89"/>
      <c r="BT70" s="89"/>
      <c r="BU70" s="89"/>
      <c r="BV70" s="89"/>
      <c r="BW70" s="89"/>
      <c r="BX70" s="89"/>
      <c r="BY70" s="89"/>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89"/>
      <c r="BN71" s="89"/>
      <c r="BO71" s="89"/>
      <c r="BP71" s="89"/>
      <c r="BQ71" s="89"/>
      <c r="BR71" s="89"/>
      <c r="BS71" s="89"/>
      <c r="BT71" s="89"/>
      <c r="BU71" s="89"/>
      <c r="BV71" s="89"/>
      <c r="BW71" s="89"/>
      <c r="BX71" s="89"/>
      <c r="BY71" s="89"/>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89"/>
      <c r="BN72" s="89"/>
      <c r="BO72" s="89"/>
      <c r="BP72" s="89"/>
      <c r="BQ72" s="89"/>
      <c r="BR72" s="89"/>
      <c r="BS72" s="89"/>
      <c r="BT72" s="89"/>
      <c r="BU72" s="89"/>
      <c r="BV72" s="89"/>
      <c r="BW72" s="89"/>
      <c r="BX72" s="89"/>
      <c r="BY72" s="89"/>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89"/>
      <c r="BN73" s="89"/>
      <c r="BO73" s="89"/>
      <c r="BP73" s="89"/>
      <c r="BQ73" s="89"/>
      <c r="BR73" s="89"/>
      <c r="BS73" s="89"/>
      <c r="BT73" s="89"/>
      <c r="BU73" s="89"/>
      <c r="BV73" s="89"/>
      <c r="BW73" s="89"/>
      <c r="BX73" s="89"/>
      <c r="BY73" s="89"/>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89"/>
      <c r="BN74" s="89"/>
      <c r="BO74" s="89"/>
      <c r="BP74" s="89"/>
      <c r="BQ74" s="89"/>
      <c r="BR74" s="89"/>
      <c r="BS74" s="89"/>
      <c r="BT74" s="89"/>
      <c r="BU74" s="89"/>
      <c r="BV74" s="89"/>
      <c r="BW74" s="89"/>
      <c r="BX74" s="89"/>
      <c r="BY74" s="89"/>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89"/>
      <c r="BN75" s="89"/>
      <c r="BO75" s="89"/>
      <c r="BP75" s="89"/>
      <c r="BQ75" s="89"/>
      <c r="BR75" s="89"/>
      <c r="BS75" s="89"/>
      <c r="BT75" s="89"/>
      <c r="BU75" s="89"/>
      <c r="BV75" s="89"/>
      <c r="BW75" s="89"/>
      <c r="BX75" s="89"/>
      <c r="BY75" s="89"/>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89"/>
      <c r="BN76" s="89"/>
      <c r="BO76" s="89"/>
      <c r="BP76" s="89"/>
      <c r="BQ76" s="89"/>
      <c r="BR76" s="89"/>
      <c r="BS76" s="89"/>
      <c r="BT76" s="89"/>
      <c r="BU76" s="89"/>
      <c r="BV76" s="89"/>
      <c r="BW76" s="89"/>
      <c r="BX76" s="89"/>
      <c r="BY76" s="89"/>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89"/>
      <c r="BN77" s="89"/>
      <c r="BO77" s="89"/>
      <c r="BP77" s="89"/>
      <c r="BQ77" s="89"/>
      <c r="BR77" s="89"/>
      <c r="BS77" s="89"/>
      <c r="BT77" s="89"/>
      <c r="BU77" s="89"/>
      <c r="BV77" s="89"/>
      <c r="BW77" s="89"/>
      <c r="BX77" s="89"/>
      <c r="BY77" s="89"/>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89"/>
      <c r="BN78" s="89"/>
      <c r="BO78" s="89"/>
      <c r="BP78" s="89"/>
      <c r="BQ78" s="89"/>
      <c r="BR78" s="89"/>
      <c r="BS78" s="89"/>
      <c r="BT78" s="89"/>
      <c r="BU78" s="89"/>
      <c r="BV78" s="89"/>
      <c r="BW78" s="89"/>
      <c r="BX78" s="89"/>
      <c r="BY78" s="89"/>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89"/>
      <c r="BN79" s="89"/>
      <c r="BO79" s="89"/>
      <c r="BP79" s="89"/>
      <c r="BQ79" s="89"/>
      <c r="BR79" s="89"/>
      <c r="BS79" s="89"/>
      <c r="BT79" s="89"/>
      <c r="BU79" s="89"/>
      <c r="BV79" s="89"/>
      <c r="BW79" s="89"/>
      <c r="BX79" s="89"/>
      <c r="BY79" s="89"/>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89"/>
      <c r="BN80" s="89"/>
      <c r="BO80" s="89"/>
      <c r="BP80" s="89"/>
      <c r="BQ80" s="89"/>
      <c r="BR80" s="89"/>
      <c r="BS80" s="89"/>
      <c r="BT80" s="89"/>
      <c r="BU80" s="89"/>
      <c r="BV80" s="89"/>
      <c r="BW80" s="89"/>
      <c r="BX80" s="89"/>
      <c r="BY80" s="89"/>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89"/>
      <c r="BN81" s="89"/>
      <c r="BO81" s="89"/>
      <c r="BP81" s="89"/>
      <c r="BQ81" s="89"/>
      <c r="BR81" s="89"/>
      <c r="BS81" s="89"/>
      <c r="BT81" s="89"/>
      <c r="BU81" s="89"/>
      <c r="BV81" s="89"/>
      <c r="BW81" s="89"/>
      <c r="BX81" s="89"/>
      <c r="BY81" s="89"/>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42</v>
      </c>
      <c r="O85" s="27" t="str">
        <f>データ!EN6</f>
        <v>【0.80】</v>
      </c>
    </row>
  </sheetData>
  <sheetProtection algorithmName="SHA-512" hashValue="u5zbKvpc4W6J0qUQUUMmFwaJ6+JFQvry6DIXk1PLC/ltRyAuma8Mv4NlT5X2EyAVI8FXySF84gyfvAHXoep6Gw==" saltValue="YAIy/T0sMPVh4Wnr1aPJV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303623</v>
      </c>
      <c r="D6" s="34">
        <f t="shared" si="3"/>
        <v>47</v>
      </c>
      <c r="E6" s="34">
        <f t="shared" si="3"/>
        <v>1</v>
      </c>
      <c r="F6" s="34">
        <f t="shared" si="3"/>
        <v>0</v>
      </c>
      <c r="G6" s="34">
        <f t="shared" si="3"/>
        <v>0</v>
      </c>
      <c r="H6" s="34" t="str">
        <f t="shared" si="3"/>
        <v>和歌山県　広川町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64.180000000000007</v>
      </c>
      <c r="Q6" s="35">
        <f t="shared" si="3"/>
        <v>3018</v>
      </c>
      <c r="R6" s="35">
        <f t="shared" si="3"/>
        <v>6853</v>
      </c>
      <c r="S6" s="35">
        <f t="shared" si="3"/>
        <v>65.33</v>
      </c>
      <c r="T6" s="35">
        <f t="shared" si="3"/>
        <v>104.9</v>
      </c>
      <c r="U6" s="35">
        <f t="shared" si="3"/>
        <v>4324</v>
      </c>
      <c r="V6" s="35">
        <f t="shared" si="3"/>
        <v>9.98</v>
      </c>
      <c r="W6" s="35">
        <f t="shared" si="3"/>
        <v>433.27</v>
      </c>
      <c r="X6" s="36">
        <f>IF(X7="",NA(),X7)</f>
        <v>381.8</v>
      </c>
      <c r="Y6" s="36">
        <f t="shared" ref="Y6:AG6" si="4">IF(Y7="",NA(),Y7)</f>
        <v>212.3</v>
      </c>
      <c r="Z6" s="36">
        <f t="shared" si="4"/>
        <v>234.64</v>
      </c>
      <c r="AA6" s="36">
        <f t="shared" si="4"/>
        <v>116.49</v>
      </c>
      <c r="AB6" s="36">
        <f t="shared" si="4"/>
        <v>94.79</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275.01</v>
      </c>
      <c r="BF6" s="36">
        <f t="shared" ref="BF6:BN6" si="7">IF(BF7="",NA(),BF7)</f>
        <v>376.23</v>
      </c>
      <c r="BG6" s="36">
        <f t="shared" si="7"/>
        <v>688.56</v>
      </c>
      <c r="BH6" s="36">
        <f t="shared" si="7"/>
        <v>1314.92</v>
      </c>
      <c r="BI6" s="36">
        <f t="shared" si="7"/>
        <v>2096.98</v>
      </c>
      <c r="BJ6" s="36">
        <f t="shared" si="7"/>
        <v>1144.79</v>
      </c>
      <c r="BK6" s="36">
        <f t="shared" si="7"/>
        <v>1061.58</v>
      </c>
      <c r="BL6" s="36">
        <f t="shared" si="7"/>
        <v>1007.7</v>
      </c>
      <c r="BM6" s="36">
        <f t="shared" si="7"/>
        <v>1018.52</v>
      </c>
      <c r="BN6" s="36">
        <f t="shared" si="7"/>
        <v>949.61</v>
      </c>
      <c r="BO6" s="35" t="str">
        <f>IF(BO7="","",IF(BO7="-","【-】","【"&amp;SUBSTITUTE(TEXT(BO7,"#,##0.00"),"-","△")&amp;"】"))</f>
        <v>【949.15】</v>
      </c>
      <c r="BP6" s="36">
        <f>IF(BP7="",NA(),BP7)</f>
        <v>116.33</v>
      </c>
      <c r="BQ6" s="36">
        <f t="shared" ref="BQ6:BY6" si="8">IF(BQ7="",NA(),BQ7)</f>
        <v>100.06</v>
      </c>
      <c r="BR6" s="36">
        <f t="shared" si="8"/>
        <v>104.9</v>
      </c>
      <c r="BS6" s="36">
        <f t="shared" si="8"/>
        <v>94.48</v>
      </c>
      <c r="BT6" s="36">
        <f t="shared" si="8"/>
        <v>67.17</v>
      </c>
      <c r="BU6" s="36">
        <f t="shared" si="8"/>
        <v>56.04</v>
      </c>
      <c r="BV6" s="36">
        <f t="shared" si="8"/>
        <v>58.52</v>
      </c>
      <c r="BW6" s="36">
        <f t="shared" si="8"/>
        <v>59.22</v>
      </c>
      <c r="BX6" s="36">
        <f t="shared" si="8"/>
        <v>58.79</v>
      </c>
      <c r="BY6" s="36">
        <f t="shared" si="8"/>
        <v>58.41</v>
      </c>
      <c r="BZ6" s="35" t="str">
        <f>IF(BZ7="","",IF(BZ7="-","【-】","【"&amp;SUBSTITUTE(TEXT(BZ7,"#,##0.00"),"-","△")&amp;"】"))</f>
        <v>【55.87】</v>
      </c>
      <c r="CA6" s="36">
        <f>IF(CA7="",NA(),CA7)</f>
        <v>160.03</v>
      </c>
      <c r="CB6" s="36">
        <f t="shared" ref="CB6:CJ6" si="9">IF(CB7="",NA(),CB7)</f>
        <v>186.75</v>
      </c>
      <c r="CC6" s="36">
        <f t="shared" si="9"/>
        <v>164.22</v>
      </c>
      <c r="CD6" s="36">
        <f t="shared" si="9"/>
        <v>191.64</v>
      </c>
      <c r="CE6" s="36">
        <f t="shared" si="9"/>
        <v>200.52</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63.65</v>
      </c>
      <c r="CM6" s="36">
        <f t="shared" ref="CM6:CU6" si="10">IF(CM7="",NA(),CM7)</f>
        <v>66.2</v>
      </c>
      <c r="CN6" s="36">
        <f t="shared" si="10"/>
        <v>65.489999999999995</v>
      </c>
      <c r="CO6" s="36">
        <f t="shared" si="10"/>
        <v>64.7</v>
      </c>
      <c r="CP6" s="36">
        <f t="shared" si="10"/>
        <v>68.23</v>
      </c>
      <c r="CQ6" s="36">
        <f t="shared" si="10"/>
        <v>55.9</v>
      </c>
      <c r="CR6" s="36">
        <f t="shared" si="10"/>
        <v>57.3</v>
      </c>
      <c r="CS6" s="36">
        <f t="shared" si="10"/>
        <v>56.76</v>
      </c>
      <c r="CT6" s="36">
        <f t="shared" si="10"/>
        <v>56.04</v>
      </c>
      <c r="CU6" s="36">
        <f t="shared" si="10"/>
        <v>58.52</v>
      </c>
      <c r="CV6" s="35" t="str">
        <f>IF(CV7="","",IF(CV7="-","【-】","【"&amp;SUBSTITUTE(TEXT(CV7,"#,##0.00"),"-","△")&amp;"】"))</f>
        <v>【56.31】</v>
      </c>
      <c r="CW6" s="36">
        <f>IF(CW7="",NA(),CW7)</f>
        <v>83.93</v>
      </c>
      <c r="CX6" s="36">
        <f t="shared" ref="CX6:DF6" si="11">IF(CX7="",NA(),CX7)</f>
        <v>81.67</v>
      </c>
      <c r="CY6" s="36">
        <f t="shared" si="11"/>
        <v>88.48</v>
      </c>
      <c r="CZ6" s="36">
        <f t="shared" si="11"/>
        <v>87.66</v>
      </c>
      <c r="DA6" s="36">
        <f t="shared" si="11"/>
        <v>83.99</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0.45</v>
      </c>
      <c r="EF6" s="36">
        <f t="shared" si="14"/>
        <v>0.46</v>
      </c>
      <c r="EG6" s="35">
        <f t="shared" si="14"/>
        <v>0</v>
      </c>
      <c r="EH6" s="36">
        <f t="shared" si="14"/>
        <v>7.9</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303623</v>
      </c>
      <c r="D7" s="38">
        <v>47</v>
      </c>
      <c r="E7" s="38">
        <v>1</v>
      </c>
      <c r="F7" s="38">
        <v>0</v>
      </c>
      <c r="G7" s="38">
        <v>0</v>
      </c>
      <c r="H7" s="38" t="s">
        <v>96</v>
      </c>
      <c r="I7" s="38" t="s">
        <v>97</v>
      </c>
      <c r="J7" s="38" t="s">
        <v>98</v>
      </c>
      <c r="K7" s="38" t="s">
        <v>99</v>
      </c>
      <c r="L7" s="38" t="s">
        <v>100</v>
      </c>
      <c r="M7" s="38" t="s">
        <v>101</v>
      </c>
      <c r="N7" s="39" t="s">
        <v>102</v>
      </c>
      <c r="O7" s="39" t="s">
        <v>103</v>
      </c>
      <c r="P7" s="39">
        <v>64.180000000000007</v>
      </c>
      <c r="Q7" s="39">
        <v>3018</v>
      </c>
      <c r="R7" s="39">
        <v>6853</v>
      </c>
      <c r="S7" s="39">
        <v>65.33</v>
      </c>
      <c r="T7" s="39">
        <v>104.9</v>
      </c>
      <c r="U7" s="39">
        <v>4324</v>
      </c>
      <c r="V7" s="39">
        <v>9.98</v>
      </c>
      <c r="W7" s="39">
        <v>433.27</v>
      </c>
      <c r="X7" s="39">
        <v>381.8</v>
      </c>
      <c r="Y7" s="39">
        <v>212.3</v>
      </c>
      <c r="Z7" s="39">
        <v>234.64</v>
      </c>
      <c r="AA7" s="39">
        <v>116.49</v>
      </c>
      <c r="AB7" s="39">
        <v>94.79</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275.01</v>
      </c>
      <c r="BF7" s="39">
        <v>376.23</v>
      </c>
      <c r="BG7" s="39">
        <v>688.56</v>
      </c>
      <c r="BH7" s="39">
        <v>1314.92</v>
      </c>
      <c r="BI7" s="39">
        <v>2096.98</v>
      </c>
      <c r="BJ7" s="39">
        <v>1144.79</v>
      </c>
      <c r="BK7" s="39">
        <v>1061.58</v>
      </c>
      <c r="BL7" s="39">
        <v>1007.7</v>
      </c>
      <c r="BM7" s="39">
        <v>1018.52</v>
      </c>
      <c r="BN7" s="39">
        <v>949.61</v>
      </c>
      <c r="BO7" s="39">
        <v>949.15</v>
      </c>
      <c r="BP7" s="39">
        <v>116.33</v>
      </c>
      <c r="BQ7" s="39">
        <v>100.06</v>
      </c>
      <c r="BR7" s="39">
        <v>104.9</v>
      </c>
      <c r="BS7" s="39">
        <v>94.48</v>
      </c>
      <c r="BT7" s="39">
        <v>67.17</v>
      </c>
      <c r="BU7" s="39">
        <v>56.04</v>
      </c>
      <c r="BV7" s="39">
        <v>58.52</v>
      </c>
      <c r="BW7" s="39">
        <v>59.22</v>
      </c>
      <c r="BX7" s="39">
        <v>58.79</v>
      </c>
      <c r="BY7" s="39">
        <v>58.41</v>
      </c>
      <c r="BZ7" s="39">
        <v>55.87</v>
      </c>
      <c r="CA7" s="39">
        <v>160.03</v>
      </c>
      <c r="CB7" s="39">
        <v>186.75</v>
      </c>
      <c r="CC7" s="39">
        <v>164.22</v>
      </c>
      <c r="CD7" s="39">
        <v>191.64</v>
      </c>
      <c r="CE7" s="39">
        <v>200.52</v>
      </c>
      <c r="CF7" s="39">
        <v>304.35000000000002</v>
      </c>
      <c r="CG7" s="39">
        <v>296.3</v>
      </c>
      <c r="CH7" s="39">
        <v>292.89999999999998</v>
      </c>
      <c r="CI7" s="39">
        <v>298.25</v>
      </c>
      <c r="CJ7" s="39">
        <v>303.27999999999997</v>
      </c>
      <c r="CK7" s="39">
        <v>288.19</v>
      </c>
      <c r="CL7" s="39">
        <v>63.65</v>
      </c>
      <c r="CM7" s="39">
        <v>66.2</v>
      </c>
      <c r="CN7" s="39">
        <v>65.489999999999995</v>
      </c>
      <c r="CO7" s="39">
        <v>64.7</v>
      </c>
      <c r="CP7" s="39">
        <v>68.23</v>
      </c>
      <c r="CQ7" s="39">
        <v>55.9</v>
      </c>
      <c r="CR7" s="39">
        <v>57.3</v>
      </c>
      <c r="CS7" s="39">
        <v>56.76</v>
      </c>
      <c r="CT7" s="39">
        <v>56.04</v>
      </c>
      <c r="CU7" s="39">
        <v>58.52</v>
      </c>
      <c r="CV7" s="39">
        <v>56.31</v>
      </c>
      <c r="CW7" s="39">
        <v>83.93</v>
      </c>
      <c r="CX7" s="39">
        <v>81.67</v>
      </c>
      <c r="CY7" s="39">
        <v>88.48</v>
      </c>
      <c r="CZ7" s="39">
        <v>87.66</v>
      </c>
      <c r="DA7" s="39">
        <v>83.99</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0.45</v>
      </c>
      <c r="EF7" s="39">
        <v>0.46</v>
      </c>
      <c r="EG7" s="39">
        <v>0</v>
      </c>
      <c r="EH7" s="39">
        <v>7.9</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2021-12-03T07:04:13Z</dcterms:created>
  <dcterms:modified xsi:type="dcterms:W3CDTF">2022-01-11T04:53:38Z</dcterms:modified>
  <cp:category/>
</cp:coreProperties>
</file>