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5914\Desktop\処理すること！！！\20220126_経営比較分析表\02_提出\"/>
    </mc:Choice>
  </mc:AlternateContent>
  <xr:revisionPtr revIDLastSave="0" documentId="13_ncr:1_{A82ED8BE-44A1-4D3E-BC8B-D7AEC6995BE1}" xr6:coauthVersionLast="44" xr6:coauthVersionMax="44" xr10:uidLastSave="{00000000-0000-0000-0000-000000000000}"/>
  <workbookProtection workbookAlgorithmName="SHA-512" workbookHashValue="DuZJP6RhrrNsZVSbxqM1xC4l3yKHH1teM1t4XEc5hf5dtKJeEUDnU9ammQmzWHl+pXjxONe4X0U9CP7FiTpd/w==" workbookSaltValue="S1sAWy+ZPRTjkfgyVk6LYg==" workbookSpinCount="100000" lockStructure="1"/>
  <bookViews>
    <workbookView showHorizontalScroll="0" showVerticalScroll="0" showSheetTabs="0"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L10" i="4"/>
  <c r="AD10" i="4"/>
  <c r="P10" i="4"/>
  <c r="B10" i="4"/>
  <c r="AT8"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<sst xmlns="http://schemas.openxmlformats.org/spreadsheetml/2006/main" count="236" uniqueCount="119">
  <si>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</si>
  <si>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</si>
  <si>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</si>
  <si>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</si>
  <si>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</si>
  <si>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</si>
  <si>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</si>
  <si>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</si>
  <si>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</si>
  <si>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</si>
  <si>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</si>
  <si>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</si>
  <si>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</si>
  <si>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</si>
  <si>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</si>
  <si>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</si>
  <si>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</si>
  <si>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</si>
  <si>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</si>
  <si>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</si>
  <si>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</si>
  <si>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</si>
  <si>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</si>
  <si>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</si>
  <si>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</si>
  <si>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</si>
  <si>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</si>
  <si>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</si>
  <si>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</si>
  <si>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</si>
  <si>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</si>
  <si>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</si>
  <si>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</si>
  <si>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</si>
  <si>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</si>
  <si>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</si>
  <si>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</si>
  <si>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</si>
  <si>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</si>
  <si>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</si>
  <si>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</si>
  <si>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</si>
  <si>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</si>
  <si>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</si>
  <si>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</si>
  <si>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</si>
  <si>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</si>
  <si>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</si>
  <si>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</si>
  <si>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</si>
  <si>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</si>
  <si>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</si>
  <si>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</si>
  <si>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</si>
  <si>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</si>
  <si>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</si>
  <si>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</si>
  <si>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</si>
  <si>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</si>
  <si>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</si>
  <si>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</si>
  <si>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</si>
  <si>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</si>
  <si>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</si>
  <si>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</si>
  <si>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</si>
  <si>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</si>
  <si>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</si>
  <si>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</si>
  <si>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</si>
  <si>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</si>
  <si>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</si>
  <si>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</si>
  <si>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</si>
  <si>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</si>
  <si>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</si>
  <si>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</si>
  <si>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</si>
  <si>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</si>
  <si>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</si>
  <si>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</si>
  <si>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</si>
  <si>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</si>
  <si>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</si>
  <si>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</si>
  <si>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</si>
  <si>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</si>
  <si>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</si>
  <si>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</si>
  <si>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</si>
  <si>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</si>
  <si>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</si>
  <si>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</si>
  <si>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</si>
  <si>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</si>
  <si>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</si>
  <si>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</si>
  <si>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</si>
  <si>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</si>
  <si>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</si>
  <si>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</si>
  <si>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</si>
  <si>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</si>
  <si>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</si>
  <si>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</si>
  <si>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</si>
  <si>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</si>
  <si>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</si>
  <si>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</si>
  <si>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</si>
  <si>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</si>
  <si>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</si>
  <si>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</si>
  <si>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</si>
  <si>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</si>
  <si>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</si>
  <si>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接続率が向上しないため料金収入が伸びず、一方で修繕等に係る維持管理費が増額となったため、経費回収率は昨年度より減少し、汚水処理原価は平均値の1.5倍で前年度より増額となった。収益的収支比率は50％程度で変動しているが、総費用に対して不足する収入を一般会計からの繰入金に頼っており、経営状況を改善するための方法は今のところ考えられない。維持管理費が増大している分、一般会計への負担が大きくなっている。</t>
    <rPh sb="140" eb="142">
      <t>ケイエイ</t>
    </rPh>
    <rPh sb="142" eb="144">
      <t>ジョウキョウ</t>
    </rPh>
    <rPh sb="145" eb="147">
      <t>カイゼン</t>
    </rPh>
    <rPh sb="152" eb="154">
      <t>ホウホウ</t>
    </rPh>
    <rPh sb="155" eb="156">
      <t>イマ</t>
    </rPh>
    <rPh sb="160" eb="161">
      <t>カンガ</t>
    </rPh>
    <phoneticPr fontId="4"/>
  </si>
  <si>
    <t>供用開始後16年が経過し、施設等の修繕・更新に係る費用が増加傾向にあり、今後も増加が見込まれる。計画的な更新、費用の平準化を図るため、令和3年度に機能診断及び最適整備構想策定を実施する。</t>
    <rPh sb="15" eb="16">
      <t>トウ</t>
    </rPh>
    <rPh sb="36" eb="38">
      <t>コンゴ</t>
    </rPh>
    <rPh sb="67" eb="69">
      <t>レイワ</t>
    </rPh>
    <rPh sb="70" eb="72">
      <t>ネンド</t>
    </rPh>
    <rPh sb="73" eb="75">
      <t>キノウ</t>
    </rPh>
    <rPh sb="75" eb="77">
      <t>シンダン</t>
    </rPh>
    <rPh sb="77" eb="78">
      <t>オヨ</t>
    </rPh>
    <rPh sb="79" eb="81">
      <t>サイテキ</t>
    </rPh>
    <rPh sb="81" eb="83">
      <t>セイビ</t>
    </rPh>
    <rPh sb="83" eb="85">
      <t>コウソウ</t>
    </rPh>
    <rPh sb="85" eb="87">
      <t>サクテイ</t>
    </rPh>
    <rPh sb="88" eb="90">
      <t>ジッシ</t>
    </rPh>
    <phoneticPr fontId="4"/>
  </si>
  <si>
    <t>料金収入が伸び悩む中、維持管理等に係る費用の増大が経営を圧迫しており、今後も劇的な改善は期待できない。令和3年度は、公営企業会計の適用を進め経営戦略の策定、機能診断に基づく最適整備構想の策定を実施する。今後は国費等の財源を検討し一般会計の負担を軽くするとともに計画的な施設設備の更新を実施する。</t>
    <rPh sb="15" eb="16">
      <t>トウ</t>
    </rPh>
    <rPh sb="19" eb="21">
      <t>ヒヨウ</t>
    </rPh>
    <rPh sb="22" eb="24">
      <t>ゾウダイ</t>
    </rPh>
    <rPh sb="51" eb="53">
      <t>レイワ</t>
    </rPh>
    <rPh sb="54" eb="56">
      <t>ネンド</t>
    </rPh>
    <rPh sb="96" eb="98">
      <t>ジッシ</t>
    </rPh>
    <rPh sb="101" eb="103">
      <t>コンゴ</t>
    </rPh>
    <rPh sb="104" eb="106">
      <t>コクヒ</t>
    </rPh>
    <rPh sb="106" eb="107">
      <t>トウ</t>
    </rPh>
    <rPh sb="108" eb="110">
      <t>ザイゲン</t>
    </rPh>
    <rPh sb="111" eb="113">
      <t>ケントウ</t>
    </rPh>
    <rPh sb="114" eb="116">
      <t>イッパン</t>
    </rPh>
    <rPh sb="116" eb="118">
      <t>カイケイ</t>
    </rPh>
    <rPh sb="119" eb="121">
      <t>フタン</t>
    </rPh>
    <rPh sb="122" eb="123">
      <t>カル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</si>
</sst>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57-4D46-A96F-B6C79DCBC01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0.03</c:v>
                </c:pt>
                <c:pt idx="1">
                  <c:v>0</c:v>
                </c:pt>
                <c:pt idx="2" formatCode="#,##0.00;&quot;△&quot;#,##0.00;&quot;-&quot;">
                  <c:v>0.04</c:v>
                </c:pt>
                <c:pt idx="3">
                  <c:v>0</c:v>
                </c:pt>
                <c:pt idx="4" formatCode="#,##0.00;&quot;△&quot;#,##0.00;&quot;-&quot;">
                  <c:v>0.25</c:v>
                </c:pt>
              </c:numCache>
            </c:numRef>
          </c:val>
          <c:smooth val="0"/>
          <c:extLst>
            <c:ext xmlns:c16="http://schemas.microsoft.com/office/drawing/2014/chart" uri="{C3380CC4-5D6E-409C-BE32-E72D297353CC}">
              <c16:uniqueId val="{00000001-9A57-4D46-A96F-B6C79DCBC01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E3A-4191-B7DB-24FECEFC1F0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42.84</c:v>
                </c:pt>
                <c:pt idx="1">
                  <c:v>40.93</c:v>
                </c:pt>
                <c:pt idx="2">
                  <c:v>43.38</c:v>
                </c:pt>
                <c:pt idx="3">
                  <c:v>42.33</c:v>
                </c:pt>
                <c:pt idx="4">
                  <c:v>54.83</c:v>
                </c:pt>
              </c:numCache>
            </c:numRef>
          </c:val>
          <c:smooth val="0"/>
          <c:extLst>
            <c:ext xmlns:c16="http://schemas.microsoft.com/office/drawing/2014/chart" uri="{C3380CC4-5D6E-409C-BE32-E72D297353CC}">
              <c16:uniqueId val="{00000001-EE3A-4191-B7DB-24FECEFC1F0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47.1</c:v>
                </c:pt>
                <c:pt idx="1">
                  <c:v>46.21</c:v>
                </c:pt>
                <c:pt idx="2">
                  <c:v>46.28</c:v>
                </c:pt>
                <c:pt idx="3">
                  <c:v>45.35</c:v>
                </c:pt>
                <c:pt idx="4">
                  <c:v>45.5</c:v>
                </c:pt>
              </c:numCache>
            </c:numRef>
          </c:val>
          <c:extLst>
            <c:ext xmlns:c16="http://schemas.microsoft.com/office/drawing/2014/chart" uri="{C3380CC4-5D6E-409C-BE32-E72D297353CC}">
              <c16:uniqueId val="{00000000-43D3-4E18-8C08-2126C592270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c:v>
                </c:pt>
                <c:pt idx="1">
                  <c:v>62.73</c:v>
                </c:pt>
                <c:pt idx="2">
                  <c:v>62.02</c:v>
                </c:pt>
                <c:pt idx="3">
                  <c:v>62.5</c:v>
                </c:pt>
                <c:pt idx="4">
                  <c:v>84.7</c:v>
                </c:pt>
              </c:numCache>
            </c:numRef>
          </c:val>
          <c:smooth val="0"/>
          <c:extLst>
            <c:ext xmlns:c16="http://schemas.microsoft.com/office/drawing/2014/chart" uri="{C3380CC4-5D6E-409C-BE32-E72D297353CC}">
              <c16:uniqueId val="{00000001-43D3-4E18-8C08-2126C592270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58.89</c:v>
                </c:pt>
                <c:pt idx="1">
                  <c:v>52.09</c:v>
                </c:pt>
                <c:pt idx="2">
                  <c:v>53.35</c:v>
                </c:pt>
                <c:pt idx="3">
                  <c:v>55.43</c:v>
                </c:pt>
                <c:pt idx="4">
                  <c:v>59.46</c:v>
                </c:pt>
              </c:numCache>
            </c:numRef>
          </c:val>
          <c:extLst>
            <c:ext xmlns:c16="http://schemas.microsoft.com/office/drawing/2014/chart" uri="{C3380CC4-5D6E-409C-BE32-E72D297353CC}">
              <c16:uniqueId val="{00000000-99B1-4A0E-B67E-754F2F3AD0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B1-4A0E-B67E-754F2F3AD0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A5-4239-839C-638794D9214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A5-4239-839C-638794D9214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DF-4A83-AF52-2AAD326729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F-4A83-AF52-2AAD326729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9C-4BC0-8304-8CAEFF82BA3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9C-4BC0-8304-8CAEFF82BA3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91-4375-A90F-D348CBA4FA1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91-4375-A90F-D348CBA4FA1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704.24</c:v>
                </c:pt>
                <c:pt idx="1">
                  <c:v>0</c:v>
                </c:pt>
                <c:pt idx="2">
                  <c:v>0</c:v>
                </c:pt>
                <c:pt idx="3">
                  <c:v>0</c:v>
                </c:pt>
                <c:pt idx="4">
                  <c:v>0</c:v>
                </c:pt>
              </c:numCache>
            </c:numRef>
          </c:val>
          <c:extLst>
            <c:ext xmlns:c16="http://schemas.microsoft.com/office/drawing/2014/chart" uri="{C3380CC4-5D6E-409C-BE32-E72D297353CC}">
              <c16:uniqueId val="{00000000-441D-4200-A183-BB7606B609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1051.43</c:v>
                </c:pt>
                <c:pt idx="1">
                  <c:v>982.29</c:v>
                </c:pt>
                <c:pt idx="2">
                  <c:v>713.28</c:v>
                </c:pt>
                <c:pt idx="3">
                  <c:v>673.08</c:v>
                </c:pt>
                <c:pt idx="4">
                  <c:v>867.83</c:v>
                </c:pt>
              </c:numCache>
            </c:numRef>
          </c:val>
          <c:smooth val="0"/>
          <c:extLst>
            <c:ext xmlns:c16="http://schemas.microsoft.com/office/drawing/2014/chart" uri="{C3380CC4-5D6E-409C-BE32-E72D297353CC}">
              <c16:uniqueId val="{00000001-441D-4200-A183-BB7606B609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15.45</c:v>
                </c:pt>
                <c:pt idx="1">
                  <c:v>45.84</c:v>
                </c:pt>
                <c:pt idx="2">
                  <c:v>41.06</c:v>
                </c:pt>
                <c:pt idx="3">
                  <c:v>35.479999999999997</c:v>
                </c:pt>
                <c:pt idx="4">
                  <c:v>28.05</c:v>
                </c:pt>
              </c:numCache>
            </c:numRef>
          </c:val>
          <c:extLst>
            <c:ext xmlns:c16="http://schemas.microsoft.com/office/drawing/2014/chart" uri="{C3380CC4-5D6E-409C-BE32-E72D297353CC}">
              <c16:uniqueId val="{00000000-DAD2-4911-BBB2-EF2894497B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40.06</c:v>
                </c:pt>
                <c:pt idx="1">
                  <c:v>41.25</c:v>
                </c:pt>
                <c:pt idx="2">
                  <c:v>40.75</c:v>
                </c:pt>
                <c:pt idx="3">
                  <c:v>42.44</c:v>
                </c:pt>
                <c:pt idx="4">
                  <c:v>57.08</c:v>
                </c:pt>
              </c:numCache>
            </c:numRef>
          </c:val>
          <c:smooth val="0"/>
          <c:extLst>
            <c:ext xmlns:c16="http://schemas.microsoft.com/office/drawing/2014/chart" uri="{C3380CC4-5D6E-409C-BE32-E72D297353CC}">
              <c16:uniqueId val="{00000001-DAD2-4911-BBB2-EF2894497B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934.62</c:v>
                </c:pt>
                <c:pt idx="1">
                  <c:v>322.3</c:v>
                </c:pt>
                <c:pt idx="2">
                  <c:v>351.74</c:v>
                </c:pt>
                <c:pt idx="3">
                  <c:v>403.23</c:v>
                </c:pt>
                <c:pt idx="4">
                  <c:v>498.26</c:v>
                </c:pt>
              </c:numCache>
            </c:numRef>
          </c:val>
          <c:extLst>
            <c:ext xmlns:c16="http://schemas.microsoft.com/office/drawing/2014/chart" uri="{C3380CC4-5D6E-409C-BE32-E72D297353CC}">
              <c16:uniqueId val="{00000000-FB7C-42B9-AF44-6D101F0A424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355.22</c:v>
                </c:pt>
                <c:pt idx="1">
                  <c:v>334.48</c:v>
                </c:pt>
                <c:pt idx="2">
                  <c:v>311.70999999999998</c:v>
                </c:pt>
                <c:pt idx="3">
                  <c:v>284.54000000000002</c:v>
                </c:pt>
                <c:pt idx="4">
                  <c:v>274.99</c:v>
                </c:pt>
              </c:numCache>
            </c:numRef>
          </c:val>
          <c:smooth val="0"/>
          <c:extLst>
            <c:ext xmlns:c16="http://schemas.microsoft.com/office/drawing/2014/chart" uri="{C3380CC4-5D6E-409C-BE32-E72D297353CC}">
              <c16:uniqueId val="{00000001-FB7C-42B9-AF44-6D101F0A424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F36"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湯浅町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11668</v>
      </c>
      <c r="AM8" s="69"/>
      <c r="AN8" s="69"/>
      <c r="AO8" s="69"/>
      <c r="AP8" s="69"/>
      <c r="AQ8" s="69"/>
      <c r="AR8" s="69"/>
      <c r="AS8" s="69"/>
      <c r="AT8" s="68">
        <f>データ!T6</f>
        <v>20.79</v>
      </c>
      <c r="AU8" s="68"/>
      <c r="AV8" s="68"/>
      <c r="AW8" s="68"/>
      <c r="AX8" s="68"/>
      <c r="AY8" s="68"/>
      <c r="AZ8" s="68"/>
      <c r="BA8" s="68"/>
      <c r="BB8" s="68">
        <f>データ!U6</f>
        <v>561.23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8.26</v>
      </c>
      <c r="Q10" s="68"/>
      <c r="R10" s="68"/>
      <c r="S10" s="68"/>
      <c r="T10" s="68"/>
      <c r="U10" s="68"/>
      <c r="V10" s="68"/>
      <c r="W10" s="68">
        <f>データ!Q6</f>
        <v>100</v>
      </c>
      <c r="X10" s="68"/>
      <c r="Y10" s="68"/>
      <c r="Z10" s="68"/>
      <c r="AA10" s="68"/>
      <c r="AB10" s="68"/>
      <c r="AC10" s="68"/>
      <c r="AD10" s="69">
        <f>データ!R6</f>
        <v>3740</v>
      </c>
      <c r="AE10" s="69"/>
      <c r="AF10" s="69"/>
      <c r="AG10" s="69"/>
      <c r="AH10" s="69"/>
      <c r="AI10" s="69"/>
      <c r="AJ10" s="69"/>
      <c r="AK10" s="2"/>
      <c r="AL10" s="69">
        <f>データ!V6</f>
        <v>956</v>
      </c>
      <c r="AM10" s="69"/>
      <c r="AN10" s="69"/>
      <c r="AO10" s="69"/>
      <c r="AP10" s="69"/>
      <c r="AQ10" s="69"/>
      <c r="AR10" s="69"/>
      <c r="AS10" s="69"/>
      <c r="AT10" s="68">
        <f>データ!W6</f>
        <v>0.24</v>
      </c>
      <c r="AU10" s="68"/>
      <c r="AV10" s="68"/>
      <c r="AW10" s="68"/>
      <c r="AX10" s="68"/>
      <c r="AY10" s="68"/>
      <c r="AZ10" s="68"/>
      <c r="BA10" s="68"/>
      <c r="BB10" s="68">
        <f>データ!X6</f>
        <v>3983.33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19pQMA0xOW5ZzDtG99eV54FwdIS4HpdRrIgflKLQU3FlLVHxFTtbfgyJccmkLxHDeZqo1y7O0uVcGXomwZLhcw==" saltValue="4HJlQQLmZ8HVcL3APoG56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303615</v>
      </c>
      <c r="D6" s="33">
        <f t="shared" si="3"/>
        <v>47</v>
      </c>
      <c r="E6" s="33">
        <f t="shared" si="3"/>
        <v>17</v>
      </c>
      <c r="F6" s="33">
        <f t="shared" si="3"/>
        <v>5</v>
      </c>
      <c r="G6" s="33">
        <f t="shared" si="3"/>
        <v>0</v>
      </c>
      <c r="H6" s="33" t="str">
        <f t="shared" si="3"/>
        <v>和歌山県　湯浅町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8.26</v>
      </c>
      <c r="Q6" s="34">
        <f t="shared" si="3"/>
        <v>100</v>
      </c>
      <c r="R6" s="34">
        <f t="shared" si="3"/>
        <v>3740</v>
      </c>
      <c r="S6" s="34">
        <f t="shared" si="3"/>
        <v>11668</v>
      </c>
      <c r="T6" s="34">
        <f t="shared" si="3"/>
        <v>20.79</v>
      </c>
      <c r="U6" s="34">
        <f t="shared" si="3"/>
        <v>561.23</v>
      </c>
      <c r="V6" s="34">
        <f t="shared" si="3"/>
        <v>956</v>
      </c>
      <c r="W6" s="34">
        <f t="shared" si="3"/>
        <v>0.24</v>
      </c>
      <c r="X6" s="34">
        <f t="shared" si="3"/>
        <v>3983.33</v>
      </c>
      <c r="Y6" s="35">
        <f>IF(Y7="",NA(),Y7)</f>
        <v>58.89</v>
      </c>
      <c r="Z6" s="35">
        <f t="shared" ref="Z6:AH6" si="4">IF(Z7="",NA(),Z7)</f>
        <v>52.09</v>
      </c>
      <c r="AA6" s="35">
        <f t="shared" si="4"/>
        <v>53.35</v>
      </c>
      <c r="AB6" s="35">
        <f t="shared" si="4"/>
        <v>55.43</v>
      </c>
      <c r="AC6" s="35">
        <f t="shared" si="4"/>
        <v>59.46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704.24</v>
      </c>
      <c r="BG6" s="34">
        <f t="shared" ref="BG6:BO6" si="7">IF(BG7="",NA(),BG7)</f>
        <v>0</v>
      </c>
      <c r="BH6" s="34">
        <f t="shared" si="7"/>
        <v>0</v>
      </c>
      <c r="BI6" s="34">
        <f t="shared" si="7"/>
        <v>0</v>
      </c>
      <c r="BJ6" s="34">
        <f t="shared" si="7"/>
        <v>0</v>
      </c>
      <c r="BK6" s="35">
        <f t="shared" si="7"/>
        <v>1051.43</v>
      </c>
      <c r="BL6" s="35">
        <f t="shared" si="7"/>
        <v>982.29</v>
      </c>
      <c r="BM6" s="35">
        <f t="shared" si="7"/>
        <v>713.28</v>
      </c>
      <c r="BN6" s="35">
        <f t="shared" si="7"/>
        <v>673.08</v>
      </c>
      <c r="BO6" s="35">
        <f t="shared" si="7"/>
        <v>867.83</v>
      </c>
      <c r="BP6" s="34" t="str">
        <f>IF(BP7="","",IF(BP7="-","【-】","【"&amp;SUBSTITUTE(TEXT(BP7,"#,##0.00"),"-","△")&amp;"】"))</f>
        <v>【832.52】</v>
      </c>
      <c r="BQ6" s="35">
        <f>IF(BQ7="",NA(),BQ7)</f>
        <v>15.45</v>
      </c>
      <c r="BR6" s="35">
        <f t="shared" ref="BR6:BZ6" si="8">IF(BR7="",NA(),BR7)</f>
        <v>45.84</v>
      </c>
      <c r="BS6" s="35">
        <f t="shared" si="8"/>
        <v>41.06</v>
      </c>
      <c r="BT6" s="35">
        <f t="shared" si="8"/>
        <v>35.479999999999997</v>
      </c>
      <c r="BU6" s="35">
        <f t="shared" si="8"/>
        <v>28.05</v>
      </c>
      <c r="BV6" s="35">
        <f t="shared" si="8"/>
        <v>40.06</v>
      </c>
      <c r="BW6" s="35">
        <f t="shared" si="8"/>
        <v>41.25</v>
      </c>
      <c r="BX6" s="35">
        <f t="shared" si="8"/>
        <v>40.75</v>
      </c>
      <c r="BY6" s="35">
        <f t="shared" si="8"/>
        <v>42.44</v>
      </c>
      <c r="BZ6" s="35">
        <f t="shared" si="8"/>
        <v>57.08</v>
      </c>
      <c r="CA6" s="34" t="str">
        <f>IF(CA7="","",IF(CA7="-","【-】","【"&amp;SUBSTITUTE(TEXT(CA7,"#,##0.00"),"-","△")&amp;"】"))</f>
        <v>【60.94】</v>
      </c>
      <c r="CB6" s="35">
        <f>IF(CB7="",NA(),CB7)</f>
        <v>934.62</v>
      </c>
      <c r="CC6" s="35">
        <f t="shared" ref="CC6:CK6" si="9">IF(CC7="",NA(),CC7)</f>
        <v>322.3</v>
      </c>
      <c r="CD6" s="35">
        <f t="shared" si="9"/>
        <v>351.74</v>
      </c>
      <c r="CE6" s="35">
        <f t="shared" si="9"/>
        <v>403.23</v>
      </c>
      <c r="CF6" s="35">
        <f t="shared" si="9"/>
        <v>498.26</v>
      </c>
      <c r="CG6" s="35">
        <f t="shared" si="9"/>
        <v>355.22</v>
      </c>
      <c r="CH6" s="35">
        <f t="shared" si="9"/>
        <v>334.48</v>
      </c>
      <c r="CI6" s="35">
        <f t="shared" si="9"/>
        <v>311.70999999999998</v>
      </c>
      <c r="CJ6" s="35">
        <f t="shared" si="9"/>
        <v>284.54000000000002</v>
      </c>
      <c r="CK6" s="35">
        <f t="shared" si="9"/>
        <v>274.99</v>
      </c>
      <c r="CL6" s="34" t="str">
        <f>IF(CL7="","",IF(CL7="-","【-】","【"&amp;SUBSTITUTE(TEXT(CL7,"#,##0.00"),"-","△")&amp;"】"))</f>
        <v>【253.04】</v>
      </c>
      <c r="CM6" s="35">
        <f>IF(CM7="",NA(),CM7)</f>
        <v>100</v>
      </c>
      <c r="CN6" s="35">
        <f t="shared" ref="CN6:CV6" si="10">IF(CN7="",NA(),CN7)</f>
        <v>100</v>
      </c>
      <c r="CO6" s="35">
        <f t="shared" si="10"/>
        <v>100</v>
      </c>
      <c r="CP6" s="35">
        <f t="shared" si="10"/>
        <v>100</v>
      </c>
      <c r="CQ6" s="35">
        <f t="shared" si="10"/>
        <v>100</v>
      </c>
      <c r="CR6" s="35">
        <f t="shared" si="10"/>
        <v>42.84</v>
      </c>
      <c r="CS6" s="35">
        <f t="shared" si="10"/>
        <v>40.93</v>
      </c>
      <c r="CT6" s="35">
        <f t="shared" si="10"/>
        <v>43.38</v>
      </c>
      <c r="CU6" s="35">
        <f t="shared" si="10"/>
        <v>42.33</v>
      </c>
      <c r="CV6" s="35">
        <f t="shared" si="10"/>
        <v>54.83</v>
      </c>
      <c r="CW6" s="34" t="str">
        <f>IF(CW7="","",IF(CW7="-","【-】","【"&amp;SUBSTITUTE(TEXT(CW7,"#,##0.00"),"-","△")&amp;"】"))</f>
        <v>【54.84】</v>
      </c>
      <c r="CX6" s="35">
        <f>IF(CX7="",NA(),CX7)</f>
        <v>47.1</v>
      </c>
      <c r="CY6" s="35">
        <f t="shared" ref="CY6:DG6" si="11">IF(CY7="",NA(),CY7)</f>
        <v>46.21</v>
      </c>
      <c r="CZ6" s="35">
        <f t="shared" si="11"/>
        <v>46.28</v>
      </c>
      <c r="DA6" s="35">
        <f t="shared" si="11"/>
        <v>45.35</v>
      </c>
      <c r="DB6" s="35">
        <f t="shared" si="11"/>
        <v>45.5</v>
      </c>
      <c r="DC6" s="35">
        <f t="shared" si="11"/>
        <v>66.3</v>
      </c>
      <c r="DD6" s="35">
        <f t="shared" si="11"/>
        <v>62.73</v>
      </c>
      <c r="DE6" s="35">
        <f t="shared" si="11"/>
        <v>62.02</v>
      </c>
      <c r="DF6" s="35">
        <f t="shared" si="11"/>
        <v>62.5</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4">
        <f t="shared" si="14"/>
        <v>0</v>
      </c>
      <c r="EL6" s="35">
        <f t="shared" si="14"/>
        <v>0.04</v>
      </c>
      <c r="EM6" s="34">
        <f t="shared" si="14"/>
        <v>0</v>
      </c>
      <c r="EN6" s="35">
        <f t="shared" si="14"/>
        <v>0.25</v>
      </c>
      <c r="EO6" s="34" t="str">
        <f>IF(EO7="","",IF(EO7="-","【-】","【"&amp;SUBSTITUTE(TEXT(EO7,"#,##0.00"),"-","△")&amp;"】"))</f>
        <v>【0.16】</v>
      </c>
    </row>
    <row r="7" spans="1:145" s="36" customFormat="1" x14ac:dyDescent="0.15">
      <c r="A7" s="28"/>
      <c r="B7" s="37">
        <v>2020</v>
      </c>
      <c r="C7" s="37">
        <v>303615</v>
      </c>
      <c r="D7" s="37">
        <v>47</v>
      </c>
      <c r="E7" s="37">
        <v>17</v>
      </c>
      <c r="F7" s="37">
        <v>5</v>
      </c>
      <c r="G7" s="37">
        <v>0</v>
      </c>
      <c r="H7" s="37" t="s">
        <v>98</v>
      </c>
      <c r="I7" s="37" t="s">
        <v>99</v>
      </c>
      <c r="J7" s="37" t="s">
        <v>100</v>
      </c>
      <c r="K7" s="37" t="s">
        <v>101</v>
      </c>
      <c r="L7" s="37" t="s">
        <v>102</v>
      </c>
      <c r="M7" s="37" t="s">
        <v>103</v>
      </c>
      <c r="N7" s="38" t="s">
        <v>104</v>
      </c>
      <c r="O7" s="38" t="s">
        <v>105</v>
      </c>
      <c r="P7" s="38">
        <v>8.26</v>
      </c>
      <c r="Q7" s="38">
        <v>100</v>
      </c>
      <c r="R7" s="38">
        <v>3740</v>
      </c>
      <c r="S7" s="38">
        <v>11668</v>
      </c>
      <c r="T7" s="38">
        <v>20.79</v>
      </c>
      <c r="U7" s="38">
        <v>561.23</v>
      </c>
      <c r="V7" s="38">
        <v>956</v>
      </c>
      <c r="W7" s="38">
        <v>0.24</v>
      </c>
      <c r="X7" s="38">
        <v>3983.33</v>
      </c>
      <c r="Y7" s="38">
        <v>58.89</v>
      </c>
      <c r="Z7" s="38">
        <v>52.09</v>
      </c>
      <c r="AA7" s="38">
        <v>53.35</v>
      </c>
      <c r="AB7" s="38">
        <v>55.43</v>
      </c>
      <c r="AC7" s="38">
        <v>59.46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704.24</v>
      </c>
      <c r="BG7" s="38">
        <v>0</v>
      </c>
      <c r="BH7" s="38">
        <v>0</v>
      </c>
      <c r="BI7" s="38">
        <v>0</v>
      </c>
      <c r="BJ7" s="38">
        <v>0</v>
      </c>
      <c r="BK7" s="38">
        <v>1051.43</v>
      </c>
      <c r="BL7" s="38">
        <v>982.29</v>
      </c>
      <c r="BM7" s="38">
        <v>713.28</v>
      </c>
      <c r="BN7" s="38">
        <v>673.08</v>
      </c>
      <c r="BO7" s="38">
        <v>867.83</v>
      </c>
      <c r="BP7" s="38">
        <v>832.52</v>
      </c>
      <c r="BQ7" s="38">
        <v>15.45</v>
      </c>
      <c r="BR7" s="38">
        <v>45.84</v>
      </c>
      <c r="BS7" s="38">
        <v>41.06</v>
      </c>
      <c r="BT7" s="38">
        <v>35.479999999999997</v>
      </c>
      <c r="BU7" s="38">
        <v>28.05</v>
      </c>
      <c r="BV7" s="38">
        <v>40.06</v>
      </c>
      <c r="BW7" s="38">
        <v>41.25</v>
      </c>
      <c r="BX7" s="38">
        <v>40.75</v>
      </c>
      <c r="BY7" s="38">
        <v>42.44</v>
      </c>
      <c r="BZ7" s="38">
        <v>57.08</v>
      </c>
      <c r="CA7" s="38">
        <v>60.94</v>
      </c>
      <c r="CB7" s="38">
        <v>934.62</v>
      </c>
      <c r="CC7" s="38">
        <v>322.3</v>
      </c>
      <c r="CD7" s="38">
        <v>351.74</v>
      </c>
      <c r="CE7" s="38">
        <v>403.23</v>
      </c>
      <c r="CF7" s="38">
        <v>498.26</v>
      </c>
      <c r="CG7" s="38">
        <v>355.22</v>
      </c>
      <c r="CH7" s="38">
        <v>334.48</v>
      </c>
      <c r="CI7" s="38">
        <v>311.70999999999998</v>
      </c>
      <c r="CJ7" s="38">
        <v>284.54000000000002</v>
      </c>
      <c r="CK7" s="38">
        <v>274.99</v>
      </c>
      <c r="CL7" s="38">
        <v>253.04</v>
      </c>
      <c r="CM7" s="38">
        <v>100</v>
      </c>
      <c r="CN7" s="38">
        <v>100</v>
      </c>
      <c r="CO7" s="38">
        <v>100</v>
      </c>
      <c r="CP7" s="38">
        <v>100</v>
      </c>
      <c r="CQ7" s="38">
        <v>100</v>
      </c>
      <c r="CR7" s="38">
        <v>42.84</v>
      </c>
      <c r="CS7" s="38">
        <v>40.93</v>
      </c>
      <c r="CT7" s="38">
        <v>43.38</v>
      </c>
      <c r="CU7" s="38">
        <v>42.33</v>
      </c>
      <c r="CV7" s="38">
        <v>54.83</v>
      </c>
      <c r="CW7" s="38">
        <v>54.84</v>
      </c>
      <c r="CX7" s="38">
        <v>47.1</v>
      </c>
      <c r="CY7" s="38">
        <v>46.21</v>
      </c>
      <c r="CZ7" s="38">
        <v>46.28</v>
      </c>
      <c r="DA7" s="38">
        <v>45.35</v>
      </c>
      <c r="DB7" s="38">
        <v>45.5</v>
      </c>
      <c r="DC7" s="38">
        <v>66.3</v>
      </c>
      <c r="DD7" s="38">
        <v>62.73</v>
      </c>
      <c r="DE7" s="38">
        <v>62.02</v>
      </c>
      <c r="DF7" s="38">
        <v>62.5</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0.03</v>
      </c>
      <c r="EK7" s="38">
        <v>0</v>
      </c>
      <c r="EL7" s="38">
        <v>0.04</v>
      </c>
      <c r="EM7" s="38">
        <v>0</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白井　佳世</cp:lastModifiedBy>
  <cp:lastPrinted>2022-01-19T07:23:21Z</cp:lastPrinted>
  <dcterms:created xsi:type="dcterms:W3CDTF">2021-12-03T08:00:20Z</dcterms:created>
  <dcterms:modified xsi:type="dcterms:W3CDTF">2022-01-19T09:35:26Z</dcterms:modified>
  <cp:category>
  </cp:category>
</cp:coreProperties>
</file>