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Koeikigyo-A\10.ぎょうせい\コ.高野町(上水道）\01.アドバイザリ\R03年度\50.経営比較分析表\"/>
    </mc:Choice>
  </mc:AlternateContent>
  <xr:revisionPtr revIDLastSave="0" documentId="13_ncr:1_{09AF4638-CD17-442E-8114-6CC0AEFB7E71}" xr6:coauthVersionLast="47" xr6:coauthVersionMax="47" xr10:uidLastSave="{00000000-0000-0000-0000-000000000000}"/>
  <workbookProtection workbookAlgorithmName="SHA-512" workbookHashValue="DiQLYeLO+9ZJI2QgIBm9otkuPtfVZNBdmHnTQVL6a+ajWACns7RJ53ifb0hqiaVGtfckSBSEgNKM3bnUVAZ7iw==" workbookSaltValue="qnEEiZNooTQTY51P6XAfrg=="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<sst xmlns="http://schemas.openxmlformats.org/spreadsheetml/2006/main" count="247" uniqueCount="120">
  <si>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</si>
  <si>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</si>
  <si>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</si>
  <si>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</si>
  <si>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</si>
  <si>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</si>
  <si>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</si>
  <si>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</si>
  <si>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</si>
  <si>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</si>
  <si>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</si>
  <si>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</si>
  <si>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</si>
  <si>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</si>
  <si>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</si>
  <si>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</si>
  <si>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</si>
  <si>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</si>
  <si>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</si>
  <si>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</si>
  <si>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</si>
  <si>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</si>
  <si>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</si>
  <si>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</si>
  <si>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</si>
  <si>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</si>
  <si>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</si>
  <si>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</si>
  <si>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</si>
  <si>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</si>
  <si>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</si>
  <si>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</si>
  <si>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</si>
  <si>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</si>
  <si>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</si>
  <si>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</si>
  <si>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</si>
  <si>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</si>
  <si>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</si>
  <si>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</si>
  <si>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</si>
  <si>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</si>
  <si>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</si>
  <si>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</si>
  <si>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</si>
  <si>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</si>
  <si>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</si>
  <si>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</si>
  <si>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</si>
  <si>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</si>
  <si>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</si>
  <si>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</si>
  <si>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</si>
  <si>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</si>
  <si>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</si>
  <si>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</si>
  <si>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</si>
  <si>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</si>
  <si>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</si>
  <si>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</si>
  <si>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</si>
  <si>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</si>
  <si>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</si>
  <si>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</si>
  <si>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</si>
  <si>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</si>
  <si>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</si>
  <si>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</si>
  <si>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</si>
  <si>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</si>
  <si>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</si>
  <si>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</si>
  <si>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</si>
  <si>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</si>
  <si>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</si>
  <si>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</si>
  <si>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</si>
  <si>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</si>
  <si>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</si>
  <si>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</si>
  <si>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</si>
  <si>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</si>
  <si>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</si>
  <si>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</si>
  <si>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</si>
  <si>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</si>
  <si>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</si>
  <si>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</si>
  <si>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</si>
  <si>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</si>
  <si>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</si>
  <si>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</si>
  <si>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</si>
  <si>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</si>
  <si>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</si>
  <si>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</si>
  <si>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</si>
  <si>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</si>
  <si>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</si>
  <si>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</si>
  <si>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</si>
  <si>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</si>
  <si>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</si>
  <si>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</si>
  <si>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</si>
  <si>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</si>
  <si>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</si>
  <si>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</si>
  <si>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</si>
  <si>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</si>
  <si>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</si>
  <si>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</si>
  <si>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</si>
  <si>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</si>
  <si>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</si>
  <si>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</si>
  <si>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</si>
  <si>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個別排水処理事業は、各家庭に設置した浄化槽で汚水処理を行い川や水路に排水しているため、処理場や管渠を有しない。
供用開始が平成８年であるため、現状深刻な老朽化には至っていないが、維持管理に係る経費削減に引き続き取り組みながら、浄化槽の最適な管理方法を検討していく。</t>
    <rPh sb="94" eb="95">
      <t>カカ</t>
    </rPh>
    <rPh sb="101" eb="102">
      <t>ヒ</t>
    </rPh>
    <rPh sb="103" eb="104">
      <t>ツヅ</t>
    </rPh>
    <rPh sb="113" eb="116">
      <t>ジョウカソウ</t>
    </rPh>
    <rPh sb="117" eb="119">
      <t>サイテキ</t>
    </rPh>
    <phoneticPr fontId="4"/>
  </si>
  <si>
    <r>
      <rPr>
        <sz val="11"/>
        <color theme="1" tint="4.9989318521683403E-2"/>
        <rFont val="ＭＳ ゴシック"/>
        <family val="3"/>
        <charset val="128"/>
      </rPr>
      <t xml:space="preserve">①収益的収支比率は100％を上回って推移していたが、今年度は100%を下回ることになった。これは、コロナ対策として使用料を3か月無料とした結果、使用料収入が大幅減となったためである。収益には使用料収入に加えて一般会計からの基準外繰入も含まれており、それも大幅に増加したものの、前年度より悪化した。
④企業債残高対事業規模比率は、新たな起債の発行を行っていないことと、償還に要する資金の全額を一般会計が負担することとしたことから0％となっており、企業債への依存度は低い。
</t>
    </r>
    <r>
      <rPr>
        <sz val="11"/>
        <color rgb="FF0070C0"/>
        <rFont val="ＭＳ ゴシック"/>
        <family val="3"/>
        <charset val="128"/>
      </rPr>
      <t xml:space="preserve">
</t>
    </r>
    <r>
      <rPr>
        <sz val="11"/>
        <color theme="1" tint="4.9989318521683403E-2"/>
        <rFont val="ＭＳ ゴシック"/>
        <family val="3"/>
        <charset val="128"/>
      </rPr>
      <t>機器の維持管理を職員で行うなど経費の削減に努めているが、清掃費や補助金等の費用が増加したことから、前年度と比較すると⑥汚水処理原価は上昇した。また、使用料収入は前年度より大幅減となったことから、⑤経費回収率は低下した。
⑦施設利用率は類似団体平均よりも高く一定の水準を保っており、効率的運用がなされているといえる。
⑧水洗化率は100％に達してしており今後の大幅な収益力向上は見込めない。
引き続き、地道な経費削減努力を継続するとともに、使用料の適正化に係る検討を行うことで、安定的な事業運営を目指す。</t>
    </r>
    <rPh sb="1" eb="8">
      <t>シュウエキテキシュウシヒリツ</t>
    </rPh>
    <rPh sb="14" eb="16">
      <t>ウワマワ</t>
    </rPh>
    <rPh sb="18" eb="20">
      <t>スイイ</t>
    </rPh>
    <rPh sb="26" eb="29">
      <t>コンネンド</t>
    </rPh>
    <rPh sb="35" eb="37">
      <t>シタマワ</t>
    </rPh>
    <rPh sb="57" eb="60">
      <t>シヨウリョウ</t>
    </rPh>
    <rPh sb="69" eb="71">
      <t>ケッカ</t>
    </rPh>
    <rPh sb="72" eb="75">
      <t>シヨウリョウ</t>
    </rPh>
    <rPh sb="75" eb="77">
      <t>シュウニュウ</t>
    </rPh>
    <rPh sb="91" eb="93">
      <t>シュウエキ</t>
    </rPh>
    <rPh sb="101" eb="102">
      <t>クワ</t>
    </rPh>
    <rPh sb="104" eb="106">
      <t>イッパン</t>
    </rPh>
    <rPh sb="106" eb="108">
      <t>カイケイ</t>
    </rPh>
    <rPh sb="111" eb="113">
      <t>キジュン</t>
    </rPh>
    <rPh sb="113" eb="114">
      <t>ガイ</t>
    </rPh>
    <rPh sb="114" eb="116">
      <t>クリイレ</t>
    </rPh>
    <rPh sb="117" eb="118">
      <t>フク</t>
    </rPh>
    <rPh sb="127" eb="129">
      <t>オオハバ</t>
    </rPh>
    <rPh sb="130" eb="132">
      <t>ゾウカ</t>
    </rPh>
    <rPh sb="138" eb="141">
      <t>ゼンネンド</t>
    </rPh>
    <rPh sb="143" eb="145">
      <t>アッカ</t>
    </rPh>
    <rPh sb="236" eb="238">
      <t>キキ</t>
    </rPh>
    <rPh sb="264" eb="267">
      <t>セイソウヒ</t>
    </rPh>
    <rPh sb="268" eb="271">
      <t>ホジョキン</t>
    </rPh>
    <rPh sb="285" eb="288">
      <t>ゼンネンド</t>
    </rPh>
    <rPh sb="289" eb="291">
      <t>ヒカク</t>
    </rPh>
    <rPh sb="295" eb="297">
      <t>オスイ</t>
    </rPh>
    <rPh sb="297" eb="299">
      <t>ショリ</t>
    </rPh>
    <rPh sb="299" eb="301">
      <t>ゲンカ</t>
    </rPh>
    <rPh sb="302" eb="304">
      <t>ジョウショウ</t>
    </rPh>
    <rPh sb="310" eb="315">
      <t>シヨウリョウシュウニュウ</t>
    </rPh>
    <rPh sb="316" eb="319">
      <t>ゼンネンド</t>
    </rPh>
    <rPh sb="321" eb="324">
      <t>オオハバゲン</t>
    </rPh>
    <rPh sb="334" eb="339">
      <t>ケイヒカイシュウリツ</t>
    </rPh>
    <rPh sb="340" eb="342">
      <t>テイカ</t>
    </rPh>
    <rPh sb="431" eb="432">
      <t>ヒ</t>
    </rPh>
    <rPh sb="433" eb="434">
      <t>ツヅ</t>
    </rPh>
    <phoneticPr fontId="4"/>
  </si>
  <si>
    <t>高野町では、公共下水道・特定環境保全公共下水道・農業集落排水・個別排水処理・生活排水処理と下水道事業を展開しており、下水道の普及啓蒙に努めている。この結果、類似団体平均をを大きく上回る水洗化率を達成している。
個別排水処理事業は、各戸設置の合併浄化槽を町が維持管理し、山間部の汚水処理を行っている。
当年度は使用料減免の影響により経費回収率は悪化したが、収益的収支比率は一般会計からの繰入によって比較的高い水準にあることから、経営状態は比較的安定しているといえるが、汚水処理原価が高く、汚水処理に係る費用を使用料収入で賄えていないため、事業運営は一般会計繰入金なしでは成り立たない状況である。
安定した事業運営を目指し、今後も原価の削減に努めるとともに、使用料の見直しについても検討する必要がある。</t>
    <rPh sb="64" eb="66">
      <t>ケイモウ</t>
    </rPh>
    <rPh sb="120" eb="125">
      <t>ガッペイジョウカソウ</t>
    </rPh>
    <rPh sb="150" eb="153">
      <t>トウネンド</t>
    </rPh>
    <rPh sb="154" eb="157">
      <t>シヨウリョウ</t>
    </rPh>
    <rPh sb="157" eb="159">
      <t>ゲンメン</t>
    </rPh>
    <rPh sb="160" eb="162">
      <t>エイキョウ</t>
    </rPh>
    <rPh sb="171" eb="173">
      <t>アッカ</t>
    </rPh>
    <rPh sb="185" eb="189">
      <t>イッパンカイケイ</t>
    </rPh>
    <rPh sb="192" eb="194">
      <t>クリイレ</t>
    </rPh>
    <rPh sb="198" eb="201">
      <t>ヒカクテキ</t>
    </rPh>
    <rPh sb="201" eb="202">
      <t>タカ</t>
    </rPh>
    <rPh sb="203" eb="205">
      <t>スイジュン</t>
    </rPh>
    <rPh sb="243" eb="245">
      <t>オスイ</t>
    </rPh>
    <rPh sb="245" eb="247">
      <t>ショリ</t>
    </rPh>
    <rPh sb="248" eb="249">
      <t>カカ</t>
    </rPh>
    <rPh sb="256" eb="258">
      <t>シュウニュウ</t>
    </rPh>
    <rPh sb="277" eb="280">
      <t>クリイレキン</t>
    </rPh>
    <rPh sb="284" eb="285">
      <t>ナ</t>
    </rPh>
    <rPh sb="286" eb="287">
      <t>タ</t>
    </rPh>
    <rPh sb="290" eb="292">
      <t>ジョウキョウ</t>
    </rPh>
    <rPh sb="327" eb="330">
      <t>シヨウリョウ</t>
    </rPh>
    <rPh sb="331" eb="333">
      <t>ミナオ</t>
    </rPh>
    <rPh sb="339" eb="341">
      <t>ケントウ</t>
    </rPh>
    <rPh sb="343" eb="3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</si>
</sst>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AD-4FC0-A2DC-26AF42EF25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AD-4FC0-A2DC-26AF42EF25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85.71</c:v>
                </c:pt>
                <c:pt idx="1">
                  <c:v>85.71</c:v>
                </c:pt>
                <c:pt idx="2">
                  <c:v>85.71</c:v>
                </c:pt>
                <c:pt idx="3">
                  <c:v>85.71</c:v>
                </c:pt>
                <c:pt idx="4">
                  <c:v>85.71</c:v>
                </c:pt>
              </c:numCache>
            </c:numRef>
          </c:val>
          <c:extLst>
            <c:ext xmlns:c16="http://schemas.microsoft.com/office/drawing/2014/chart" uri="{C3380CC4-5D6E-409C-BE32-E72D297353CC}">
              <c16:uniqueId val="{00000000-6EC4-4C03-8D22-0DA38524FC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6EC4-4C03-8D22-0DA38524FC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E7F-4D8A-BE86-B75E16E884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CE7F-4D8A-BE86-B75E16E884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103.41</c:v>
                </c:pt>
                <c:pt idx="1">
                  <c:v>105.69</c:v>
                </c:pt>
                <c:pt idx="2">
                  <c:v>105</c:v>
                </c:pt>
                <c:pt idx="3">
                  <c:v>103.13</c:v>
                </c:pt>
                <c:pt idx="4">
                  <c:v>95.41</c:v>
                </c:pt>
              </c:numCache>
            </c:numRef>
          </c:val>
          <c:extLst>
            <c:ext xmlns:c16="http://schemas.microsoft.com/office/drawing/2014/chart" uri="{C3380CC4-5D6E-409C-BE32-E72D297353CC}">
              <c16:uniqueId val="{00000000-BB1C-41BD-8717-38DBA2E86E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C-41BD-8717-38DBA2E86E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A-4B60-8FD6-464DBFAA40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A-4B60-8FD6-464DBFAA40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D-40BE-BA17-96F200AB99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D-40BE-BA17-96F200AB99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E1-4467-9583-456B8DD8E2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E1-4467-9583-456B8DD8E2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B5-4440-B557-BBC8F0FC37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B5-4440-B557-BBC8F0FC37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30.47</c:v>
                </c:pt>
                <c:pt idx="1">
                  <c:v>55.94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A1-4A80-B2C4-00D48FD35F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94A1-4A80-B2C4-00D48FD35F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55.05</c:v>
                </c:pt>
                <c:pt idx="1">
                  <c:v>61.1</c:v>
                </c:pt>
                <c:pt idx="2">
                  <c:v>70.16</c:v>
                </c:pt>
                <c:pt idx="3">
                  <c:v>68.86</c:v>
                </c:pt>
                <c:pt idx="4">
                  <c:v>46.69</c:v>
                </c:pt>
              </c:numCache>
            </c:numRef>
          </c:val>
          <c:extLst>
            <c:ext xmlns:c16="http://schemas.microsoft.com/office/drawing/2014/chart" uri="{C3380CC4-5D6E-409C-BE32-E72D297353CC}">
              <c16:uniqueId val="{00000000-6D02-46E8-8E74-36E0F435D1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6D02-46E8-8E74-36E0F435D1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550.67999999999995</c:v>
                </c:pt>
                <c:pt idx="1">
                  <c:v>497.36</c:v>
                </c:pt>
                <c:pt idx="2">
                  <c:v>429.71</c:v>
                </c:pt>
                <c:pt idx="3">
                  <c:v>445.37</c:v>
                </c:pt>
                <c:pt idx="4">
                  <c:v>500.33</c:v>
                </c:pt>
              </c:numCache>
            </c:numRef>
          </c:val>
          <c:extLst>
            <c:ext xmlns:c16="http://schemas.microsoft.com/office/drawing/2014/chart" uri="{C3380CC4-5D6E-409C-BE32-E72D297353CC}">
              <c16:uniqueId val="{00000000-4B98-49DA-A650-DF037BCB1E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4B98-49DA-A650-DF037BCB1E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2889</v>
      </c>
      <c r="AM8" s="51"/>
      <c r="AN8" s="51"/>
      <c r="AO8" s="51"/>
      <c r="AP8" s="51"/>
      <c r="AQ8" s="51"/>
      <c r="AR8" s="51"/>
      <c r="AS8" s="51"/>
      <c r="AT8" s="46">
        <f>データ!T6</f>
        <v>137.03</v>
      </c>
      <c r="AU8" s="46"/>
      <c r="AV8" s="46"/>
      <c r="AW8" s="46"/>
      <c r="AX8" s="46"/>
      <c r="AY8" s="46"/>
      <c r="AZ8" s="46"/>
      <c r="BA8" s="46"/>
      <c r="BB8" s="46">
        <f>データ!U6</f>
        <v>21.08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3.73</v>
      </c>
      <c r="Q10" s="46"/>
      <c r="R10" s="46"/>
      <c r="S10" s="46"/>
      <c r="T10" s="46"/>
      <c r="U10" s="46"/>
      <c r="V10" s="46"/>
      <c r="W10" s="46">
        <f>データ!Q6</f>
        <v>100</v>
      </c>
      <c r="X10" s="46"/>
      <c r="Y10" s="46"/>
      <c r="Z10" s="46"/>
      <c r="AA10" s="46"/>
      <c r="AB10" s="46"/>
      <c r="AC10" s="46"/>
      <c r="AD10" s="51">
        <f>データ!R6</f>
        <v>4200</v>
      </c>
      <c r="AE10" s="51"/>
      <c r="AF10" s="51"/>
      <c r="AG10" s="51"/>
      <c r="AH10" s="51"/>
      <c r="AI10" s="51"/>
      <c r="AJ10" s="51"/>
      <c r="AK10" s="2"/>
      <c r="AL10" s="51">
        <f>データ!V6</f>
        <v>107</v>
      </c>
      <c r="AM10" s="51"/>
      <c r="AN10" s="51"/>
      <c r="AO10" s="51"/>
      <c r="AP10" s="51"/>
      <c r="AQ10" s="51"/>
      <c r="AR10" s="51"/>
      <c r="AS10" s="51"/>
      <c r="AT10" s="46">
        <f>データ!W6</f>
        <v>0.36</v>
      </c>
      <c r="AU10" s="46"/>
      <c r="AV10" s="46"/>
      <c r="AW10" s="46"/>
      <c r="AX10" s="46"/>
      <c r="AY10" s="46"/>
      <c r="AZ10" s="46"/>
      <c r="BA10" s="46"/>
      <c r="BB10" s="46">
        <f>データ!X6</f>
        <v>297.22000000000003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118</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3"/>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3"/>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3"/>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3"/>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3"/>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3"/>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3"/>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3"/>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3"/>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3"/>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3"/>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3"/>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3"/>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3"/>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3"/>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3"/>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3"/>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3"/>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3"/>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3"/>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3"/>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3"/>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3"/>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3"/>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3"/>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117</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1"/>
      <c r="BN59" s="71"/>
      <c r="BO59" s="71"/>
      <c r="BP59" s="71"/>
      <c r="BQ59" s="71"/>
      <c r="BR59" s="71"/>
      <c r="BS59" s="71"/>
      <c r="BT59" s="71"/>
      <c r="BU59" s="71"/>
      <c r="BV59" s="71"/>
      <c r="BW59" s="71"/>
      <c r="BX59" s="71"/>
      <c r="BY59" s="71"/>
      <c r="BZ59" s="72"/>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3"/>
      <c r="BM60" s="71"/>
      <c r="BN60" s="71"/>
      <c r="BO60" s="71"/>
      <c r="BP60" s="71"/>
      <c r="BQ60" s="71"/>
      <c r="BR60" s="71"/>
      <c r="BS60" s="71"/>
      <c r="BT60" s="71"/>
      <c r="BU60" s="71"/>
      <c r="BV60" s="71"/>
      <c r="BW60" s="71"/>
      <c r="BX60" s="71"/>
      <c r="BY60" s="71"/>
      <c r="BZ60" s="7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3"/>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4"/>
      <c r="BM63" s="75"/>
      <c r="BN63" s="75"/>
      <c r="BO63" s="75"/>
      <c r="BP63" s="75"/>
      <c r="BQ63" s="75"/>
      <c r="BR63" s="75"/>
      <c r="BS63" s="75"/>
      <c r="BT63" s="75"/>
      <c r="BU63" s="75"/>
      <c r="BV63" s="75"/>
      <c r="BW63" s="75"/>
      <c r="BX63" s="75"/>
      <c r="BY63" s="75"/>
      <c r="BZ63" s="7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119</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3"/>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3"/>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3"/>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【780.89】</v>
      </c>
      <c r="I86" s="26" t="str">
        <f>データ!CA6</f>
        <v>【48.58】</v>
      </c>
      <c r="J86" s="26" t="str">
        <f>データ!CL6</f>
        <v>【328.08】</v>
      </c>
      <c r="K86" s="26" t="str">
        <f>データ!CW6</f>
        <v>【46.74】</v>
      </c>
      <c r="L86" s="26" t="str">
        <f>データ!DH6</f>
        <v>【81.12】</v>
      </c>
      <c r="M86" s="26" t="s">
        <v>45</v>
      </c>
      <c r="N86" s="26" t="s">
        <v>45</v>
      </c>
      <c r="O86" s="26" t="str">
        <f>データ!EO6</f>
        <v>【-】</v>
      </c>
    </row>
  </sheetData>
  <sheetProtection algorithmName="SHA-512" hashValue="U9iZNa5o9qPMXB8aX7Z0peRu8pIqnaNIPY1F9RXWS1lrBK+jU48vwjQc6laCnOyvHhBDNZSYS8TDCSRe8r4VtQ==" saltValue="bsGgdLjyueLWF1n0s74AWQ=="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58</v>
      </c>
      <c r="B4" s="30"/>
      <c r="C4" s="30"/>
      <c r="D4" s="30"/>
      <c r="E4" s="30"/>
      <c r="F4" s="30"/>
      <c r="G4" s="30"/>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303445</v>
      </c>
      <c r="D6" s="33">
        <f t="shared" si="3"/>
        <v>47</v>
      </c>
      <c r="E6" s="33">
        <f t="shared" si="3"/>
        <v>18</v>
      </c>
      <c r="F6" s="33">
        <f t="shared" si="3"/>
        <v>1</v>
      </c>
      <c r="G6" s="33">
        <f t="shared" si="3"/>
        <v>0</v>
      </c>
      <c r="H6" s="33" t="str">
        <f t="shared" si="3"/>
        <v>和歌山県　高野町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3.73</v>
      </c>
      <c r="Q6" s="34">
        <f t="shared" si="3"/>
        <v>100</v>
      </c>
      <c r="R6" s="34">
        <f t="shared" si="3"/>
        <v>4200</v>
      </c>
      <c r="S6" s="34">
        <f t="shared" si="3"/>
        <v>2889</v>
      </c>
      <c r="T6" s="34">
        <f t="shared" si="3"/>
        <v>137.03</v>
      </c>
      <c r="U6" s="34">
        <f t="shared" si="3"/>
        <v>21.08</v>
      </c>
      <c r="V6" s="34">
        <f t="shared" si="3"/>
        <v>107</v>
      </c>
      <c r="W6" s="34">
        <f t="shared" si="3"/>
        <v>0.36</v>
      </c>
      <c r="X6" s="34">
        <f t="shared" si="3"/>
        <v>297.22000000000003</v>
      </c>
      <c r="Y6" s="35">
        <f>IF(Y7="",NA(),Y7)</f>
        <v>103.41</v>
      </c>
      <c r="Z6" s="35">
        <f t="shared" ref="Z6:AH6" si="4">IF(Z7="",NA(),Z7)</f>
        <v>105.69</v>
      </c>
      <c r="AA6" s="35">
        <f t="shared" si="4"/>
        <v>105</v>
      </c>
      <c r="AB6" s="35">
        <f t="shared" si="4"/>
        <v>103.13</v>
      </c>
      <c r="AC6" s="35">
        <f t="shared" si="4"/>
        <v>95.41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30.47</v>
      </c>
      <c r="BG6" s="35">
        <f t="shared" ref="BG6:BO6" si="7">IF(BG7="",NA(),BG7)</f>
        <v>55.94</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55.05</v>
      </c>
      <c r="BR6" s="35">
        <f t="shared" ref="BR6:BZ6" si="8">IF(BR7="",NA(),BR7)</f>
        <v>61.1</v>
      </c>
      <c r="BS6" s="35">
        <f t="shared" si="8"/>
        <v>70.16</v>
      </c>
      <c r="BT6" s="35">
        <f t="shared" si="8"/>
        <v>68.86</v>
      </c>
      <c r="BU6" s="35">
        <f t="shared" si="8"/>
        <v>46.69</v>
      </c>
      <c r="BV6" s="35">
        <f t="shared" si="8"/>
        <v>52.27</v>
      </c>
      <c r="BW6" s="35">
        <f t="shared" si="8"/>
        <v>52.55</v>
      </c>
      <c r="BX6" s="35">
        <f t="shared" si="8"/>
        <v>52.23</v>
      </c>
      <c r="BY6" s="35">
        <f t="shared" si="8"/>
        <v>50.06</v>
      </c>
      <c r="BZ6" s="35">
        <f t="shared" si="8"/>
        <v>49.38</v>
      </c>
      <c r="CA6" s="34" t="str">
        <f>IF(CA7="","",IF(CA7="-","【-】","【"&amp;SUBSTITUTE(TEXT(CA7,"#,##0.00"),"-","△")&amp;"】"))</f>
        <v>【48.58】</v>
      </c>
      <c r="CB6" s="35">
        <f>IF(CB7="",NA(),CB7)</f>
        <v>550.67999999999995</v>
      </c>
      <c r="CC6" s="35">
        <f t="shared" ref="CC6:CK6" si="9">IF(CC7="",NA(),CC7)</f>
        <v>497.36</v>
      </c>
      <c r="CD6" s="35">
        <f t="shared" si="9"/>
        <v>429.71</v>
      </c>
      <c r="CE6" s="35">
        <f t="shared" si="9"/>
        <v>445.37</v>
      </c>
      <c r="CF6" s="35">
        <f t="shared" si="9"/>
        <v>500.33</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85.71</v>
      </c>
      <c r="CN6" s="35">
        <f t="shared" ref="CN6:CV6" si="10">IF(CN7="",NA(),CN7)</f>
        <v>85.71</v>
      </c>
      <c r="CO6" s="35">
        <f t="shared" si="10"/>
        <v>85.71</v>
      </c>
      <c r="CP6" s="35">
        <f t="shared" si="10"/>
        <v>85.71</v>
      </c>
      <c r="CQ6" s="35">
        <f t="shared" si="10"/>
        <v>85.71</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303445</v>
      </c>
      <c r="D7" s="37">
        <v>47</v>
      </c>
      <c r="E7" s="37">
        <v>18</v>
      </c>
      <c r="F7" s="37">
        <v>1</v>
      </c>
      <c r="G7" s="37">
        <v>0</v>
      </c>
      <c r="H7" s="37" t="s">
        <v>99</v>
      </c>
      <c r="I7" s="37" t="s">
        <v>100</v>
      </c>
      <c r="J7" s="37" t="s">
        <v>101</v>
      </c>
      <c r="K7" s="37" t="s">
        <v>102</v>
      </c>
      <c r="L7" s="37" t="s">
        <v>103</v>
      </c>
      <c r="M7" s="37" t="s">
        <v>104</v>
      </c>
      <c r="N7" s="38" t="s">
        <v>105</v>
      </c>
      <c r="O7" s="38" t="s">
        <v>106</v>
      </c>
      <c r="P7" s="38">
        <v>3.73</v>
      </c>
      <c r="Q7" s="38">
        <v>100</v>
      </c>
      <c r="R7" s="38">
        <v>4200</v>
      </c>
      <c r="S7" s="38">
        <v>2889</v>
      </c>
      <c r="T7" s="38">
        <v>137.03</v>
      </c>
      <c r="U7" s="38">
        <v>21.08</v>
      </c>
      <c r="V7" s="38">
        <v>107</v>
      </c>
      <c r="W7" s="38">
        <v>0.36</v>
      </c>
      <c r="X7" s="38">
        <v>297.22000000000003</v>
      </c>
      <c r="Y7" s="38">
        <v>103.41</v>
      </c>
      <c r="Z7" s="38">
        <v>105.69</v>
      </c>
      <c r="AA7" s="38">
        <v>105</v>
      </c>
      <c r="AB7" s="38">
        <v>103.13</v>
      </c>
      <c r="AC7" s="38">
        <v>95.41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30.47</v>
      </c>
      <c r="BG7" s="38">
        <v>55.94</v>
      </c>
      <c r="BH7" s="38">
        <v>0</v>
      </c>
      <c r="BI7" s="38">
        <v>0</v>
      </c>
      <c r="BJ7" s="38">
        <v>0</v>
      </c>
      <c r="BK7" s="38">
        <v>566.35</v>
      </c>
      <c r="BL7" s="38">
        <v>888.8</v>
      </c>
      <c r="BM7" s="38">
        <v>855.65</v>
      </c>
      <c r="BN7" s="38">
        <v>862.99</v>
      </c>
      <c r="BO7" s="38">
        <v>782.91</v>
      </c>
      <c r="BP7" s="38">
        <v>780.89</v>
      </c>
      <c r="BQ7" s="38">
        <v>55.05</v>
      </c>
      <c r="BR7" s="38">
        <v>61.1</v>
      </c>
      <c r="BS7" s="38">
        <v>70.16</v>
      </c>
      <c r="BT7" s="38">
        <v>68.86</v>
      </c>
      <c r="BU7" s="38">
        <v>46.69</v>
      </c>
      <c r="BV7" s="38">
        <v>52.27</v>
      </c>
      <c r="BW7" s="38">
        <v>52.55</v>
      </c>
      <c r="BX7" s="38">
        <v>52.23</v>
      </c>
      <c r="BY7" s="38">
        <v>50.06</v>
      </c>
      <c r="BZ7" s="38">
        <v>49.38</v>
      </c>
      <c r="CA7" s="38">
        <v>48.58</v>
      </c>
      <c r="CB7" s="38">
        <v>550.67999999999995</v>
      </c>
      <c r="CC7" s="38">
        <v>497.36</v>
      </c>
      <c r="CD7" s="38">
        <v>429.71</v>
      </c>
      <c r="CE7" s="38">
        <v>445.37</v>
      </c>
      <c r="CF7" s="38">
        <v>500.33</v>
      </c>
      <c r="CG7" s="38">
        <v>291.01</v>
      </c>
      <c r="CH7" s="38">
        <v>292.45</v>
      </c>
      <c r="CI7" s="38">
        <v>294.05</v>
      </c>
      <c r="CJ7" s="38">
        <v>309.22000000000003</v>
      </c>
      <c r="CK7" s="38">
        <v>316.97000000000003</v>
      </c>
      <c r="CL7" s="38">
        <v>328.08</v>
      </c>
      <c r="CM7" s="38">
        <v>85.71</v>
      </c>
      <c r="CN7" s="38">
        <v>85.71</v>
      </c>
      <c r="CO7" s="38">
        <v>85.71</v>
      </c>
      <c r="CP7" s="38">
        <v>85.71</v>
      </c>
      <c r="CQ7" s="38">
        <v>85.71</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dcterms:created xsi:type="dcterms:W3CDTF">2021-12-03T08:14:01Z</dcterms:created>
  <dcterms:modified xsi:type="dcterms:W3CDTF">2022-01-13T04:13:35Z</dcterms:modified>
  <cp:category/>
</cp:coreProperties>
</file>