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Z:\Koeikigyo-A\10.ぎょうせい\コ.高野町(上水道）\01.アドバイザリ\R03年度\50.経営比較分析表\"/>
    </mc:Choice>
  </mc:AlternateContent>
  <xr:revisionPtr revIDLastSave="0" documentId="13_ncr:1_{09AF4638-CD17-442E-8114-6CC0AEFB7E71}" xr6:coauthVersionLast="47" xr6:coauthVersionMax="47" xr10:uidLastSave="{00000000-0000-0000-0000-000000000000}"/>
  <workbookProtection workbookAlgorithmName="SHA-512" workbookHashValue="DiQLYeLO+9ZJI2QgIBm9otkuPtfVZNBdmHnTQVL6a+ajWACns7RJ53ifb0hqiaVGtfckSBSEgNKM3bnUVAZ7iw==" workbookSaltValue="qnEEiZNooTQTY51P6XAfrg=="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L8" i="4"/>
  <c r="AD8" i="4"/>
  <c r="I8" i="4"/>
  <c r="B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<sst xmlns="http://schemas.openxmlformats.org/spreadsheetml/2006/main" count="247" uniqueCount="120">
  <si>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</si>
  <si>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</si>
  <si>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</si>
  <si>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</si>
  <si>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</si>
  <si>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</si>
  <si>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</si>
  <si>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</si>
  <si>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</si>
  <si>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</si>
  <si>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</si>
  <si>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</si>
  <si>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</si>
  <si>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</si>
  <si>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</si>
  <si>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</si>
  <si>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</si>
  <si>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</si>
  <si>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</si>
  <si>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</si>
  <si>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</si>
  <si>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</si>
  <si>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</si>
  <si>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</si>
  <si>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</si>
  <si>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</si>
  <si>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</si>
  <si>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</si>
  <si>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</si>
  <si>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</si>
  <si>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</si>
  <si>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</si>
  <si>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</si>
  <si>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</si>
  <si>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</si>
  <si>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</si>
  <si>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</si>
  <si>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</si>
  <si>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</si>
  <si>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</si>
  <si>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</si>
  <si>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</si>
  <si>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</si>
  <si>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</si>
  <si>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</si>
  <si>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</si>
  <si>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</si>
  <si>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</si>
  <si>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</si>
  <si>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</si>
  <si>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</si>
  <si>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</si>
  <si>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</si>
  <si>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</si>
  <si>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</si>
  <si>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</si>
  <si>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</si>
  <si>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</si>
  <si>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</si>
  <si>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</si>
  <si>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</si>
  <si>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</si>
  <si>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</si>
  <si>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</si>
  <si>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</si>
  <si>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</si>
  <si>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</si>
  <si>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</si>
  <si>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</si>
  <si>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</si>
  <si>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</si>
  <si>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</si>
  <si>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</si>
  <si>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</si>
  <si>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</si>
  <si>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</si>
  <si>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</si>
  <si>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</si>
  <si>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</si>
  <si>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</si>
  <si>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</si>
  <si>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</si>
  <si>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</si>
  <si>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</si>
  <si>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</si>
  <si>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</si>
  <si>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</si>
  <si>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</si>
  <si>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</si>
  <si>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</si>
  <si>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</si>
  <si>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</si>
  <si>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</si>
  <si>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</si>
  <si>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</si>
  <si>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</si>
  <si>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</si>
  <si>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</si>
  <si>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</si>
  <si>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高野町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</si>
  <si>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</si>
  <si>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</si>
  <si>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</si>
  <si>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</si>
  <si>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</si>
  <si>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</si>
  <si>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</si>
  <si>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</si>
  <si>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</si>
  <si>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</si>
  <si>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</si>
  <si>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</si>
  <si>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</si>
  <si>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</si>
  <si>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</si>
  <si>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</si>
  <si>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</si>
  <si>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個別排水処理事業は、各家庭に設置した浄化槽で汚水処理を行い川や水路に排水しているため、処理場や管渠を有しない。
供用開始が平成８年であるため、現状深刻な老朽化には至っていないが、維持管理に係る経費削減に引き続き取り組みながら、浄化槽の最適な管理方法を検討していく。</t>
    <rPh sb="94" eb="95">
      <t>カカ</t>
    </rPh>
    <rPh sb="101" eb="102">
      <t>ヒ</t>
    </rPh>
    <rPh sb="103" eb="104">
      <t>ツヅ</t>
    </rPh>
    <rPh sb="113" eb="116">
      <t>ジョウカソウ</t>
    </rPh>
    <rPh sb="117" eb="119">
      <t>サイテキ</t>
    </rPh>
    <phoneticPr fontId="4"/>
  </si>
  <si>
    <r>
      <rPr>
        <sz val="11"/>
        <color theme="1" tint="4.9989318521683403E-2"/>
        <rFont val="ＭＳ ゴシック"/>
        <family val="3"/>
        <charset val="128"/>
      </rPr>
      <t xml:space="preserve">①収益的収支比率は100％を上回って推移していたが、今年度は100%を下回ることになった。これは、コロナ対策として使用料を3か月無料とした結果、使用料収入が大幅減となったためである。収益には使用料収入に加えて一般会計からの基準外繰入も含まれており、それも大幅に増加したものの、前年度より悪化した。
④企業債残高対事業規模比率は、新たな起債の発行を行っていないことと、償還に要する資金の全額を一般会計が負担することとしたことから0％となっており、企業債への依存度は低い。
</t>
    </r>
    <r>
      <rPr>
        <sz val="11"/>
        <color rgb="FF0070C0"/>
        <rFont val="ＭＳ ゴシック"/>
        <family val="3"/>
        <charset val="128"/>
      </rPr>
      <t xml:space="preserve">
</t>
    </r>
    <r>
      <rPr>
        <sz val="11"/>
        <color theme="1" tint="4.9989318521683403E-2"/>
        <rFont val="ＭＳ ゴシック"/>
        <family val="3"/>
        <charset val="128"/>
      </rPr>
      <t>機器の維持管理を職員で行うなど経費の削減に努めているが、清掃費や補助金等の費用が増加したことから、前年度と比較すると⑥汚水処理原価は上昇した。また、使用料収入は前年度より大幅減となったことから、⑤経費回収率は低下した。
⑦施設利用率は類似団体平均よりも高く一定の水準を保っており、効率的運用がなされているといえる。
⑧水洗化率は100％に達してしており今後の大幅な収益力向上は見込めない。
引き続き、地道な経費削減努力を継続するとともに、使用料の適正化に係る検討を行うことで、安定的な事業運営を目指す。</t>
    </r>
    <rPh sb="1" eb="8">
      <t>シュウエキテキシュウシヒリツ</t>
    </rPh>
    <rPh sb="14" eb="16">
      <t>ウワマワ</t>
    </rPh>
    <rPh sb="18" eb="20">
      <t>スイイ</t>
    </rPh>
    <rPh sb="26" eb="29">
      <t>コンネンド</t>
    </rPh>
    <rPh sb="35" eb="37">
      <t>シタマワ</t>
    </rPh>
    <rPh sb="57" eb="60">
      <t>シヨウリョウ</t>
    </rPh>
    <rPh sb="69" eb="71">
      <t>ケッカ</t>
    </rPh>
    <rPh sb="72" eb="75">
      <t>シヨウリョウ</t>
    </rPh>
    <rPh sb="75" eb="77">
      <t>シュウニュウ</t>
    </rPh>
    <rPh sb="91" eb="93">
      <t>シュウエキ</t>
    </rPh>
    <rPh sb="101" eb="102">
      <t>クワ</t>
    </rPh>
    <rPh sb="104" eb="106">
      <t>イッパン</t>
    </rPh>
    <rPh sb="106" eb="108">
      <t>カイケイ</t>
    </rPh>
    <rPh sb="111" eb="113">
      <t>キジュン</t>
    </rPh>
    <rPh sb="113" eb="114">
      <t>ガイ</t>
    </rPh>
    <rPh sb="114" eb="116">
      <t>クリイレ</t>
    </rPh>
    <rPh sb="117" eb="118">
      <t>フク</t>
    </rPh>
    <rPh sb="127" eb="129">
      <t>オオハバ</t>
    </rPh>
    <rPh sb="130" eb="132">
      <t>ゾウカ</t>
    </rPh>
    <rPh sb="138" eb="141">
      <t>ゼンネンド</t>
    </rPh>
    <rPh sb="143" eb="145">
      <t>アッカ</t>
    </rPh>
    <rPh sb="236" eb="238">
      <t>キキ</t>
    </rPh>
    <rPh sb="264" eb="267">
      <t>セイソウヒ</t>
    </rPh>
    <rPh sb="268" eb="271">
      <t>ホジョキン</t>
    </rPh>
    <rPh sb="285" eb="288">
      <t>ゼンネンド</t>
    </rPh>
    <rPh sb="289" eb="291">
      <t>ヒカク</t>
    </rPh>
    <rPh sb="295" eb="297">
      <t>オスイ</t>
    </rPh>
    <rPh sb="297" eb="299">
      <t>ショリ</t>
    </rPh>
    <rPh sb="299" eb="301">
      <t>ゲンカ</t>
    </rPh>
    <rPh sb="302" eb="304">
      <t>ジョウショウ</t>
    </rPh>
    <rPh sb="310" eb="315">
      <t>シヨウリョウシュウニュウ</t>
    </rPh>
    <rPh sb="316" eb="319">
      <t>ゼンネンド</t>
    </rPh>
    <rPh sb="321" eb="324">
      <t>オオハバゲン</t>
    </rPh>
    <rPh sb="334" eb="339">
      <t>ケイヒカイシュウリツ</t>
    </rPh>
    <rPh sb="340" eb="342">
      <t>テイカ</t>
    </rPh>
    <rPh sb="431" eb="432">
      <t>ヒ</t>
    </rPh>
    <rPh sb="433" eb="434">
      <t>ツヅ</t>
    </rPh>
    <phoneticPr fontId="4"/>
  </si>
  <si>
    <t>高野町では、公共下水道・特定環境保全公共下水道・農業集落排水・個別排水処理・生活排水処理と下水道事業を展開しており、下水道の普及啓蒙に努めている。この結果、類似団体平均をを大きく上回る水洗化率を達成している。
個別排水処理事業は、各戸設置の合併浄化槽を町が維持管理し、山間部の汚水処理を行っている。
当年度は使用料減免の影響により経費回収率は悪化したが、収益的収支比率は一般会計からの繰入によって比較的高い水準にあることから、経営状態は比較的安定しているといえるが、汚水処理原価が高く、汚水処理に係る費用を使用料収入で賄えていないため、事業運営は一般会計繰入金なしでは成り立たない状況である。
安定した事業運営を目指し、今後も原価の削減に努めるとともに、使用料の見直しについても検討する必要がある。</t>
    <rPh sb="64" eb="66">
      <t>ケイモウ</t>
    </rPh>
    <rPh sb="120" eb="125">
      <t>ガッペイジョウカソウ</t>
    </rPh>
    <rPh sb="150" eb="153">
      <t>トウネンド</t>
    </rPh>
    <rPh sb="154" eb="157">
      <t>シヨウリョウ</t>
    </rPh>
    <rPh sb="157" eb="159">
      <t>ゲンメン</t>
    </rPh>
    <rPh sb="160" eb="162">
      <t>エイキョウ</t>
    </rPh>
    <rPh sb="171" eb="173">
      <t>アッカ</t>
    </rPh>
    <rPh sb="185" eb="189">
      <t>イッパンカイケイ</t>
    </rPh>
    <rPh sb="192" eb="194">
      <t>クリイレ</t>
    </rPh>
    <rPh sb="198" eb="201">
      <t>ヒカクテキ</t>
    </rPh>
    <rPh sb="201" eb="202">
      <t>タカ</t>
    </rPh>
    <rPh sb="203" eb="205">
      <t>スイジュン</t>
    </rPh>
    <rPh sb="243" eb="245">
      <t>オスイ</t>
    </rPh>
    <rPh sb="245" eb="247">
      <t>ショリ</t>
    </rPh>
    <rPh sb="248" eb="249">
      <t>カカ</t>
    </rPh>
    <rPh sb="256" eb="258">
      <t>シュウニュウ</t>
    </rPh>
    <rPh sb="277" eb="280">
      <t>クリイレキン</t>
    </rPh>
    <rPh sb="284" eb="285">
      <t>ナ</t>
    </rPh>
    <rPh sb="286" eb="287">
      <t>タ</t>
    </rPh>
    <rPh sb="290" eb="292">
      <t>ジョウキョウ</t>
    </rPh>
    <rPh sb="327" eb="330">
      <t>シヨウリョウ</t>
    </rPh>
    <rPh sb="331" eb="333">
      <t>ミナオ</t>
    </rPh>
    <rPh sb="339" eb="341">
      <t>ケントウ</t>
    </rPh>
    <rPh sb="343" eb="34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</si>
</sst>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0070C0"/>
      <name val="ＭＳ ゴシック"/>
      <family val="3"/>
      <charset val="128"/>
    </font>
    <font>
      <sz val="11"/>
      <color theme="1" tint="4.9989318521683403E-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AD-4FC0-A2DC-26AF42EF255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4AD-4FC0-A2DC-26AF42EF255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85.71</c:v>
                </c:pt>
                <c:pt idx="1">
                  <c:v>85.71</c:v>
                </c:pt>
                <c:pt idx="2">
                  <c:v>85.71</c:v>
                </c:pt>
                <c:pt idx="3">
                  <c:v>85.71</c:v>
                </c:pt>
                <c:pt idx="4">
                  <c:v>85.71</c:v>
                </c:pt>
              </c:numCache>
            </c:numRef>
          </c:val>
          <c:extLst>
            <c:ext xmlns:c16="http://schemas.microsoft.com/office/drawing/2014/chart" uri="{C3380CC4-5D6E-409C-BE32-E72D297353CC}">
              <c16:uniqueId val="{00000000-6EC4-4C03-8D22-0DA38524FC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132.99</c:v>
                </c:pt>
                <c:pt idx="1">
                  <c:v>51.71</c:v>
                </c:pt>
                <c:pt idx="2">
                  <c:v>50.56</c:v>
                </c:pt>
                <c:pt idx="3">
                  <c:v>47.35</c:v>
                </c:pt>
                <c:pt idx="4">
                  <c:v>46.36</c:v>
                </c:pt>
              </c:numCache>
            </c:numRef>
          </c:val>
          <c:smooth val="0"/>
          <c:extLst>
            <c:ext xmlns:c16="http://schemas.microsoft.com/office/drawing/2014/chart" uri="{C3380CC4-5D6E-409C-BE32-E72D297353CC}">
              <c16:uniqueId val="{00000001-6EC4-4C03-8D22-0DA38524FC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E7F-4D8A-BE86-B75E16E884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82.94</c:v>
                </c:pt>
                <c:pt idx="1">
                  <c:v>82.91</c:v>
                </c:pt>
                <c:pt idx="2">
                  <c:v>83.85</c:v>
                </c:pt>
                <c:pt idx="3">
                  <c:v>81.209999999999994</c:v>
                </c:pt>
                <c:pt idx="4">
                  <c:v>83.08</c:v>
                </c:pt>
              </c:numCache>
            </c:numRef>
          </c:val>
          <c:smooth val="0"/>
          <c:extLst>
            <c:ext xmlns:c16="http://schemas.microsoft.com/office/drawing/2014/chart" uri="{C3380CC4-5D6E-409C-BE32-E72D297353CC}">
              <c16:uniqueId val="{00000001-CE7F-4D8A-BE86-B75E16E884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103.41</c:v>
                </c:pt>
                <c:pt idx="1">
                  <c:v>105.69</c:v>
                </c:pt>
                <c:pt idx="2">
                  <c:v>105</c:v>
                </c:pt>
                <c:pt idx="3">
                  <c:v>103.13</c:v>
                </c:pt>
                <c:pt idx="4">
                  <c:v>95.41</c:v>
                </c:pt>
              </c:numCache>
            </c:numRef>
          </c:val>
          <c:extLst>
            <c:ext xmlns:c16="http://schemas.microsoft.com/office/drawing/2014/chart" uri="{C3380CC4-5D6E-409C-BE32-E72D297353CC}">
              <c16:uniqueId val="{00000000-BB1C-41BD-8717-38DBA2E86E9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1C-41BD-8717-38DBA2E86E9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5A-4B60-8FD6-464DBFAA40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A-4B60-8FD6-464DBFAA40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AD-40BE-BA17-96F200AB999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AD-40BE-BA17-96F200AB999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E1-4467-9583-456B8DD8E2B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E1-4467-9583-456B8DD8E2B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B5-4440-B557-BBC8F0FC37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B5-4440-B557-BBC8F0FC37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30.47</c:v>
                </c:pt>
                <c:pt idx="1">
                  <c:v>55.94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A1-4A80-B2C4-00D48FD35F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566.35</c:v>
                </c:pt>
                <c:pt idx="1">
                  <c:v>888.8</c:v>
                </c:pt>
                <c:pt idx="2">
                  <c:v>855.65</c:v>
                </c:pt>
                <c:pt idx="3">
                  <c:v>862.99</c:v>
                </c:pt>
                <c:pt idx="4">
                  <c:v>782.91</c:v>
                </c:pt>
              </c:numCache>
            </c:numRef>
          </c:val>
          <c:smooth val="0"/>
          <c:extLst>
            <c:ext xmlns:c16="http://schemas.microsoft.com/office/drawing/2014/chart" uri="{C3380CC4-5D6E-409C-BE32-E72D297353CC}">
              <c16:uniqueId val="{00000001-94A1-4A80-B2C4-00D48FD35F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55.05</c:v>
                </c:pt>
                <c:pt idx="1">
                  <c:v>61.1</c:v>
                </c:pt>
                <c:pt idx="2">
                  <c:v>70.16</c:v>
                </c:pt>
                <c:pt idx="3">
                  <c:v>68.86</c:v>
                </c:pt>
                <c:pt idx="4">
                  <c:v>46.69</c:v>
                </c:pt>
              </c:numCache>
            </c:numRef>
          </c:val>
          <c:extLst>
            <c:ext xmlns:c16="http://schemas.microsoft.com/office/drawing/2014/chart" uri="{C3380CC4-5D6E-409C-BE32-E72D297353CC}">
              <c16:uniqueId val="{00000000-6D02-46E8-8E74-36E0F435D1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52.27</c:v>
                </c:pt>
                <c:pt idx="1">
                  <c:v>52.55</c:v>
                </c:pt>
                <c:pt idx="2">
                  <c:v>52.23</c:v>
                </c:pt>
                <c:pt idx="3">
                  <c:v>50.06</c:v>
                </c:pt>
                <c:pt idx="4">
                  <c:v>49.38</c:v>
                </c:pt>
              </c:numCache>
            </c:numRef>
          </c:val>
          <c:smooth val="0"/>
          <c:extLst>
            <c:ext xmlns:c16="http://schemas.microsoft.com/office/drawing/2014/chart" uri="{C3380CC4-5D6E-409C-BE32-E72D297353CC}">
              <c16:uniqueId val="{00000001-6D02-46E8-8E74-36E0F435D1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550.67999999999995</c:v>
                </c:pt>
                <c:pt idx="1">
                  <c:v>497.36</c:v>
                </c:pt>
                <c:pt idx="2">
                  <c:v>429.71</c:v>
                </c:pt>
                <c:pt idx="3">
                  <c:v>445.37</c:v>
                </c:pt>
                <c:pt idx="4">
                  <c:v>500.33</c:v>
                </c:pt>
              </c:numCache>
            </c:numRef>
          </c:val>
          <c:extLst>
            <c:ext xmlns:c16="http://schemas.microsoft.com/office/drawing/2014/chart" uri="{C3380CC4-5D6E-409C-BE32-E72D297353CC}">
              <c16:uniqueId val="{00000000-4B98-49DA-A650-DF037BCB1E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291.01</c:v>
                </c:pt>
                <c:pt idx="1">
                  <c:v>292.45</c:v>
                </c:pt>
                <c:pt idx="2">
                  <c:v>294.05</c:v>
                </c:pt>
                <c:pt idx="3">
                  <c:v>309.22000000000003</c:v>
                </c:pt>
                <c:pt idx="4">
                  <c:v>316.97000000000003</c:v>
                </c:pt>
              </c:numCache>
            </c:numRef>
          </c:val>
          <c:smooth val="0"/>
          <c:extLst>
            <c:ext xmlns:c16="http://schemas.microsoft.com/office/drawing/2014/chart" uri="{C3380CC4-5D6E-409C-BE32-E72D297353CC}">
              <c16:uniqueId val="{00000001-4B98-49DA-A650-DF037BCB1E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【780.89】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高野町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L2</v>
      </c>
      <c r="X8" s="49"/>
      <c r="Y8" s="49"/>
      <c r="Z8" s="49"/>
      <c r="AA8" s="49"/>
      <c r="AB8" s="49"/>
      <c r="AC8" s="49"/>
      <c r="AD8" s="50" t="str">
        <f>データ!$M$6</f>
        <v>非設置</v>
      </c>
      <c r="AE8" s="50"/>
      <c r="AF8" s="50"/>
      <c r="AG8" s="50"/>
      <c r="AH8" s="50"/>
      <c r="AI8" s="50"/>
      <c r="AJ8" s="50"/>
      <c r="AK8" s="3"/>
      <c r="AL8" s="51">
        <f>データ!S6</f>
        <v>2889</v>
      </c>
      <c r="AM8" s="51"/>
      <c r="AN8" s="51"/>
      <c r="AO8" s="51"/>
      <c r="AP8" s="51"/>
      <c r="AQ8" s="51"/>
      <c r="AR8" s="51"/>
      <c r="AS8" s="51"/>
      <c r="AT8" s="46">
        <f>データ!T6</f>
        <v>137.03</v>
      </c>
      <c r="AU8" s="46"/>
      <c r="AV8" s="46"/>
      <c r="AW8" s="46"/>
      <c r="AX8" s="46"/>
      <c r="AY8" s="46"/>
      <c r="AZ8" s="46"/>
      <c r="BA8" s="46"/>
      <c r="BB8" s="46">
        <f>データ!U6</f>
        <v>21.08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3.73</v>
      </c>
      <c r="Q10" s="46"/>
      <c r="R10" s="46"/>
      <c r="S10" s="46"/>
      <c r="T10" s="46"/>
      <c r="U10" s="46"/>
      <c r="V10" s="46"/>
      <c r="W10" s="46">
        <f>データ!Q6</f>
        <v>100</v>
      </c>
      <c r="X10" s="46"/>
      <c r="Y10" s="46"/>
      <c r="Z10" s="46"/>
      <c r="AA10" s="46"/>
      <c r="AB10" s="46"/>
      <c r="AC10" s="46"/>
      <c r="AD10" s="51">
        <f>データ!R6</f>
        <v>4200</v>
      </c>
      <c r="AE10" s="51"/>
      <c r="AF10" s="51"/>
      <c r="AG10" s="51"/>
      <c r="AH10" s="51"/>
      <c r="AI10" s="51"/>
      <c r="AJ10" s="51"/>
      <c r="AK10" s="2"/>
      <c r="AL10" s="51">
        <f>データ!V6</f>
        <v>107</v>
      </c>
      <c r="AM10" s="51"/>
      <c r="AN10" s="51"/>
      <c r="AO10" s="51"/>
      <c r="AP10" s="51"/>
      <c r="AQ10" s="51"/>
      <c r="AR10" s="51"/>
      <c r="AS10" s="51"/>
      <c r="AT10" s="46">
        <f>データ!W6</f>
        <v>0.36</v>
      </c>
      <c r="AU10" s="46"/>
      <c r="AV10" s="46"/>
      <c r="AW10" s="46"/>
      <c r="AX10" s="46"/>
      <c r="AY10" s="46"/>
      <c r="AZ10" s="46"/>
      <c r="BA10" s="46"/>
      <c r="BB10" s="46">
        <f>データ!X6</f>
        <v>297.22000000000003</v>
      </c>
      <c r="BC10" s="46"/>
      <c r="BD10" s="46"/>
      <c r="BE10" s="46"/>
      <c r="BF10" s="46"/>
      <c r="BG10" s="46"/>
      <c r="BH10" s="46"/>
      <c r="BI10" s="46"/>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7" t="s">
        <v>26</v>
      </c>
      <c r="BM14" s="58"/>
      <c r="BN14" s="58"/>
      <c r="BO14" s="58"/>
      <c r="BP14" s="58"/>
      <c r="BQ14" s="58"/>
      <c r="BR14" s="58"/>
      <c r="BS14" s="58"/>
      <c r="BT14" s="58"/>
      <c r="BU14" s="58"/>
      <c r="BV14" s="58"/>
      <c r="BW14" s="58"/>
      <c r="BX14" s="58"/>
      <c r="BY14" s="58"/>
      <c r="BZ14" s="59"/>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60"/>
      <c r="BM15" s="61"/>
      <c r="BN15" s="61"/>
      <c r="BO15" s="61"/>
      <c r="BP15" s="61"/>
      <c r="BQ15" s="61"/>
      <c r="BR15" s="61"/>
      <c r="BS15" s="61"/>
      <c r="BT15" s="61"/>
      <c r="BU15" s="61"/>
      <c r="BV15" s="61"/>
      <c r="BW15" s="61"/>
      <c r="BX15" s="61"/>
      <c r="BY15" s="61"/>
      <c r="BZ15" s="62"/>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118</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3"/>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3"/>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3"/>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3"/>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3"/>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3"/>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3"/>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3"/>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3"/>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3"/>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3"/>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3"/>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3"/>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3"/>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3"/>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3"/>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3"/>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3"/>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3"/>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3"/>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3"/>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3"/>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3"/>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3"/>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3"/>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7" t="s">
        <v>27</v>
      </c>
      <c r="BM45" s="58"/>
      <c r="BN45" s="58"/>
      <c r="BO45" s="58"/>
      <c r="BP45" s="58"/>
      <c r="BQ45" s="58"/>
      <c r="BR45" s="58"/>
      <c r="BS45" s="58"/>
      <c r="BT45" s="58"/>
      <c r="BU45" s="58"/>
      <c r="BV45" s="58"/>
      <c r="BW45" s="58"/>
      <c r="BX45" s="58"/>
      <c r="BY45" s="58"/>
      <c r="BZ45" s="59"/>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0"/>
      <c r="BM46" s="61"/>
      <c r="BN46" s="61"/>
      <c r="BO46" s="61"/>
      <c r="BP46" s="61"/>
      <c r="BQ46" s="61"/>
      <c r="BR46" s="61"/>
      <c r="BS46" s="61"/>
      <c r="BT46" s="61"/>
      <c r="BU46" s="61"/>
      <c r="BV46" s="61"/>
      <c r="BW46" s="61"/>
      <c r="BX46" s="61"/>
      <c r="BY46" s="61"/>
      <c r="BZ46" s="62"/>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117</v>
      </c>
      <c r="BM47" s="71"/>
      <c r="BN47" s="71"/>
      <c r="BO47" s="71"/>
      <c r="BP47" s="71"/>
      <c r="BQ47" s="71"/>
      <c r="BR47" s="71"/>
      <c r="BS47" s="71"/>
      <c r="BT47" s="71"/>
      <c r="BU47" s="71"/>
      <c r="BV47" s="71"/>
      <c r="BW47" s="71"/>
      <c r="BX47" s="71"/>
      <c r="BY47" s="71"/>
      <c r="BZ47" s="7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1"/>
      <c r="BN48" s="71"/>
      <c r="BO48" s="71"/>
      <c r="BP48" s="71"/>
      <c r="BQ48" s="71"/>
      <c r="BR48" s="71"/>
      <c r="BS48" s="71"/>
      <c r="BT48" s="71"/>
      <c r="BU48" s="71"/>
      <c r="BV48" s="71"/>
      <c r="BW48" s="71"/>
      <c r="BX48" s="71"/>
      <c r="BY48" s="71"/>
      <c r="BZ48" s="7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1"/>
      <c r="BN49" s="71"/>
      <c r="BO49" s="71"/>
      <c r="BP49" s="71"/>
      <c r="BQ49" s="71"/>
      <c r="BR49" s="71"/>
      <c r="BS49" s="71"/>
      <c r="BT49" s="71"/>
      <c r="BU49" s="71"/>
      <c r="BV49" s="71"/>
      <c r="BW49" s="71"/>
      <c r="BX49" s="71"/>
      <c r="BY49" s="71"/>
      <c r="BZ49" s="7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1"/>
      <c r="BN50" s="71"/>
      <c r="BO50" s="71"/>
      <c r="BP50" s="71"/>
      <c r="BQ50" s="71"/>
      <c r="BR50" s="71"/>
      <c r="BS50" s="71"/>
      <c r="BT50" s="71"/>
      <c r="BU50" s="71"/>
      <c r="BV50" s="71"/>
      <c r="BW50" s="71"/>
      <c r="BX50" s="71"/>
      <c r="BY50" s="71"/>
      <c r="BZ50" s="7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1"/>
      <c r="BN51" s="71"/>
      <c r="BO51" s="71"/>
      <c r="BP51" s="71"/>
      <c r="BQ51" s="71"/>
      <c r="BR51" s="71"/>
      <c r="BS51" s="71"/>
      <c r="BT51" s="71"/>
      <c r="BU51" s="71"/>
      <c r="BV51" s="71"/>
      <c r="BW51" s="71"/>
      <c r="BX51" s="71"/>
      <c r="BY51" s="71"/>
      <c r="BZ51" s="7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1"/>
      <c r="BN52" s="71"/>
      <c r="BO52" s="71"/>
      <c r="BP52" s="71"/>
      <c r="BQ52" s="71"/>
      <c r="BR52" s="71"/>
      <c r="BS52" s="71"/>
      <c r="BT52" s="71"/>
      <c r="BU52" s="71"/>
      <c r="BV52" s="71"/>
      <c r="BW52" s="71"/>
      <c r="BX52" s="71"/>
      <c r="BY52" s="71"/>
      <c r="BZ52" s="7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1"/>
      <c r="BN53" s="71"/>
      <c r="BO53" s="71"/>
      <c r="BP53" s="71"/>
      <c r="BQ53" s="71"/>
      <c r="BR53" s="71"/>
      <c r="BS53" s="71"/>
      <c r="BT53" s="71"/>
      <c r="BU53" s="71"/>
      <c r="BV53" s="71"/>
      <c r="BW53" s="71"/>
      <c r="BX53" s="71"/>
      <c r="BY53" s="71"/>
      <c r="BZ53" s="7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1"/>
      <c r="BN54" s="71"/>
      <c r="BO54" s="71"/>
      <c r="BP54" s="71"/>
      <c r="BQ54" s="71"/>
      <c r="BR54" s="71"/>
      <c r="BS54" s="71"/>
      <c r="BT54" s="71"/>
      <c r="BU54" s="71"/>
      <c r="BV54" s="71"/>
      <c r="BW54" s="71"/>
      <c r="BX54" s="71"/>
      <c r="BY54" s="71"/>
      <c r="BZ54" s="7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1"/>
      <c r="BN55" s="71"/>
      <c r="BO55" s="71"/>
      <c r="BP55" s="71"/>
      <c r="BQ55" s="71"/>
      <c r="BR55" s="71"/>
      <c r="BS55" s="71"/>
      <c r="BT55" s="71"/>
      <c r="BU55" s="71"/>
      <c r="BV55" s="71"/>
      <c r="BW55" s="71"/>
      <c r="BX55" s="71"/>
      <c r="BY55" s="71"/>
      <c r="BZ55" s="7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1"/>
      <c r="BN56" s="71"/>
      <c r="BO56" s="71"/>
      <c r="BP56" s="71"/>
      <c r="BQ56" s="71"/>
      <c r="BR56" s="71"/>
      <c r="BS56" s="71"/>
      <c r="BT56" s="71"/>
      <c r="BU56" s="71"/>
      <c r="BV56" s="71"/>
      <c r="BW56" s="71"/>
      <c r="BX56" s="71"/>
      <c r="BY56" s="71"/>
      <c r="BZ56" s="7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1"/>
      <c r="BN57" s="71"/>
      <c r="BO57" s="71"/>
      <c r="BP57" s="71"/>
      <c r="BQ57" s="71"/>
      <c r="BR57" s="71"/>
      <c r="BS57" s="71"/>
      <c r="BT57" s="71"/>
      <c r="BU57" s="71"/>
      <c r="BV57" s="71"/>
      <c r="BW57" s="71"/>
      <c r="BX57" s="71"/>
      <c r="BY57" s="71"/>
      <c r="BZ57" s="7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1"/>
      <c r="BN59" s="71"/>
      <c r="BO59" s="71"/>
      <c r="BP59" s="71"/>
      <c r="BQ59" s="71"/>
      <c r="BR59" s="71"/>
      <c r="BS59" s="71"/>
      <c r="BT59" s="71"/>
      <c r="BU59" s="71"/>
      <c r="BV59" s="71"/>
      <c r="BW59" s="71"/>
      <c r="BX59" s="71"/>
      <c r="BY59" s="71"/>
      <c r="BZ59" s="72"/>
    </row>
    <row r="60" spans="1:78" ht="13.5" customHeight="1" x14ac:dyDescent="0.15">
      <c r="A60" s="2"/>
      <c r="B60" s="54" t="s">
        <v>28</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73"/>
      <c r="BM60" s="71"/>
      <c r="BN60" s="71"/>
      <c r="BO60" s="71"/>
      <c r="BP60" s="71"/>
      <c r="BQ60" s="71"/>
      <c r="BR60" s="71"/>
      <c r="BS60" s="71"/>
      <c r="BT60" s="71"/>
      <c r="BU60" s="71"/>
      <c r="BV60" s="71"/>
      <c r="BW60" s="71"/>
      <c r="BX60" s="71"/>
      <c r="BY60" s="71"/>
      <c r="BZ60" s="72"/>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73"/>
      <c r="BM61" s="71"/>
      <c r="BN61" s="71"/>
      <c r="BO61" s="71"/>
      <c r="BP61" s="71"/>
      <c r="BQ61" s="71"/>
      <c r="BR61" s="71"/>
      <c r="BS61" s="71"/>
      <c r="BT61" s="71"/>
      <c r="BU61" s="71"/>
      <c r="BV61" s="71"/>
      <c r="BW61" s="71"/>
      <c r="BX61" s="71"/>
      <c r="BY61" s="71"/>
      <c r="BZ61" s="7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1"/>
      <c r="BN62" s="71"/>
      <c r="BO62" s="71"/>
      <c r="BP62" s="71"/>
      <c r="BQ62" s="71"/>
      <c r="BR62" s="71"/>
      <c r="BS62" s="71"/>
      <c r="BT62" s="71"/>
      <c r="BU62" s="71"/>
      <c r="BV62" s="71"/>
      <c r="BW62" s="71"/>
      <c r="BX62" s="71"/>
      <c r="BY62" s="71"/>
      <c r="BZ62" s="7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4"/>
      <c r="BM63" s="75"/>
      <c r="BN63" s="75"/>
      <c r="BO63" s="75"/>
      <c r="BP63" s="75"/>
      <c r="BQ63" s="75"/>
      <c r="BR63" s="75"/>
      <c r="BS63" s="75"/>
      <c r="BT63" s="75"/>
      <c r="BU63" s="75"/>
      <c r="BV63" s="75"/>
      <c r="BW63" s="75"/>
      <c r="BX63" s="75"/>
      <c r="BY63" s="75"/>
      <c r="BZ63" s="7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7" t="s">
        <v>29</v>
      </c>
      <c r="BM64" s="58"/>
      <c r="BN64" s="58"/>
      <c r="BO64" s="58"/>
      <c r="BP64" s="58"/>
      <c r="BQ64" s="58"/>
      <c r="BR64" s="58"/>
      <c r="BS64" s="58"/>
      <c r="BT64" s="58"/>
      <c r="BU64" s="58"/>
      <c r="BV64" s="58"/>
      <c r="BW64" s="58"/>
      <c r="BX64" s="58"/>
      <c r="BY64" s="58"/>
      <c r="BZ64" s="59"/>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0"/>
      <c r="BM65" s="61"/>
      <c r="BN65" s="61"/>
      <c r="BO65" s="61"/>
      <c r="BP65" s="61"/>
      <c r="BQ65" s="61"/>
      <c r="BR65" s="61"/>
      <c r="BS65" s="61"/>
      <c r="BT65" s="61"/>
      <c r="BU65" s="61"/>
      <c r="BV65" s="61"/>
      <c r="BW65" s="61"/>
      <c r="BX65" s="61"/>
      <c r="BY65" s="61"/>
      <c r="BZ65" s="62"/>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119</v>
      </c>
      <c r="BM66" s="71"/>
      <c r="BN66" s="71"/>
      <c r="BO66" s="71"/>
      <c r="BP66" s="71"/>
      <c r="BQ66" s="71"/>
      <c r="BR66" s="71"/>
      <c r="BS66" s="71"/>
      <c r="BT66" s="71"/>
      <c r="BU66" s="71"/>
      <c r="BV66" s="71"/>
      <c r="BW66" s="71"/>
      <c r="BX66" s="71"/>
      <c r="BY66" s="71"/>
      <c r="BZ66" s="7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1"/>
      <c r="BN67" s="71"/>
      <c r="BO67" s="71"/>
      <c r="BP67" s="71"/>
      <c r="BQ67" s="71"/>
      <c r="BR67" s="71"/>
      <c r="BS67" s="71"/>
      <c r="BT67" s="71"/>
      <c r="BU67" s="71"/>
      <c r="BV67" s="71"/>
      <c r="BW67" s="71"/>
      <c r="BX67" s="71"/>
      <c r="BY67" s="71"/>
      <c r="BZ67" s="7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1"/>
      <c r="BN68" s="71"/>
      <c r="BO68" s="71"/>
      <c r="BP68" s="71"/>
      <c r="BQ68" s="71"/>
      <c r="BR68" s="71"/>
      <c r="BS68" s="71"/>
      <c r="BT68" s="71"/>
      <c r="BU68" s="71"/>
      <c r="BV68" s="71"/>
      <c r="BW68" s="71"/>
      <c r="BX68" s="71"/>
      <c r="BY68" s="71"/>
      <c r="BZ68" s="7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1"/>
      <c r="BN69" s="71"/>
      <c r="BO69" s="71"/>
      <c r="BP69" s="71"/>
      <c r="BQ69" s="71"/>
      <c r="BR69" s="71"/>
      <c r="BS69" s="71"/>
      <c r="BT69" s="71"/>
      <c r="BU69" s="71"/>
      <c r="BV69" s="71"/>
      <c r="BW69" s="71"/>
      <c r="BX69" s="71"/>
      <c r="BY69" s="71"/>
      <c r="BZ69" s="7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1"/>
      <c r="BN70" s="71"/>
      <c r="BO70" s="71"/>
      <c r="BP70" s="71"/>
      <c r="BQ70" s="71"/>
      <c r="BR70" s="71"/>
      <c r="BS70" s="71"/>
      <c r="BT70" s="71"/>
      <c r="BU70" s="71"/>
      <c r="BV70" s="71"/>
      <c r="BW70" s="71"/>
      <c r="BX70" s="71"/>
      <c r="BY70" s="71"/>
      <c r="BZ70" s="7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1"/>
      <c r="BN71" s="71"/>
      <c r="BO71" s="71"/>
      <c r="BP71" s="71"/>
      <c r="BQ71" s="71"/>
      <c r="BR71" s="71"/>
      <c r="BS71" s="71"/>
      <c r="BT71" s="71"/>
      <c r="BU71" s="71"/>
      <c r="BV71" s="71"/>
      <c r="BW71" s="71"/>
      <c r="BX71" s="71"/>
      <c r="BY71" s="71"/>
      <c r="BZ71" s="7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1"/>
      <c r="BN72" s="71"/>
      <c r="BO72" s="71"/>
      <c r="BP72" s="71"/>
      <c r="BQ72" s="71"/>
      <c r="BR72" s="71"/>
      <c r="BS72" s="71"/>
      <c r="BT72" s="71"/>
      <c r="BU72" s="71"/>
      <c r="BV72" s="71"/>
      <c r="BW72" s="71"/>
      <c r="BX72" s="71"/>
      <c r="BY72" s="71"/>
      <c r="BZ72" s="7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1"/>
      <c r="BN73" s="71"/>
      <c r="BO73" s="71"/>
      <c r="BP73" s="71"/>
      <c r="BQ73" s="71"/>
      <c r="BR73" s="71"/>
      <c r="BS73" s="71"/>
      <c r="BT73" s="71"/>
      <c r="BU73" s="71"/>
      <c r="BV73" s="71"/>
      <c r="BW73" s="71"/>
      <c r="BX73" s="71"/>
      <c r="BY73" s="71"/>
      <c r="BZ73" s="7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1"/>
      <c r="BN74" s="71"/>
      <c r="BO74" s="71"/>
      <c r="BP74" s="71"/>
      <c r="BQ74" s="71"/>
      <c r="BR74" s="71"/>
      <c r="BS74" s="71"/>
      <c r="BT74" s="71"/>
      <c r="BU74" s="71"/>
      <c r="BV74" s="71"/>
      <c r="BW74" s="71"/>
      <c r="BX74" s="71"/>
      <c r="BY74" s="71"/>
      <c r="BZ74" s="7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1"/>
      <c r="BN75" s="71"/>
      <c r="BO75" s="71"/>
      <c r="BP75" s="71"/>
      <c r="BQ75" s="71"/>
      <c r="BR75" s="71"/>
      <c r="BS75" s="71"/>
      <c r="BT75" s="71"/>
      <c r="BU75" s="71"/>
      <c r="BV75" s="71"/>
      <c r="BW75" s="71"/>
      <c r="BX75" s="71"/>
      <c r="BY75" s="71"/>
      <c r="BZ75" s="7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1"/>
      <c r="BN76" s="71"/>
      <c r="BO76" s="71"/>
      <c r="BP76" s="71"/>
      <c r="BQ76" s="71"/>
      <c r="BR76" s="71"/>
      <c r="BS76" s="71"/>
      <c r="BT76" s="71"/>
      <c r="BU76" s="71"/>
      <c r="BV76" s="71"/>
      <c r="BW76" s="71"/>
      <c r="BX76" s="71"/>
      <c r="BY76" s="71"/>
      <c r="BZ76" s="7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1"/>
      <c r="BN77" s="71"/>
      <c r="BO77" s="71"/>
      <c r="BP77" s="71"/>
      <c r="BQ77" s="71"/>
      <c r="BR77" s="71"/>
      <c r="BS77" s="71"/>
      <c r="BT77" s="71"/>
      <c r="BU77" s="71"/>
      <c r="BV77" s="71"/>
      <c r="BW77" s="71"/>
      <c r="BX77" s="71"/>
      <c r="BY77" s="71"/>
      <c r="BZ77" s="7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1"/>
      <c r="BN78" s="71"/>
      <c r="BO78" s="71"/>
      <c r="BP78" s="71"/>
      <c r="BQ78" s="71"/>
      <c r="BR78" s="71"/>
      <c r="BS78" s="71"/>
      <c r="BT78" s="71"/>
      <c r="BU78" s="71"/>
      <c r="BV78" s="71"/>
      <c r="BW78" s="71"/>
      <c r="BX78" s="71"/>
      <c r="BY78" s="71"/>
      <c r="BZ78" s="7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3"/>
      <c r="BM79" s="71"/>
      <c r="BN79" s="71"/>
      <c r="BO79" s="71"/>
      <c r="BP79" s="71"/>
      <c r="BQ79" s="71"/>
      <c r="BR79" s="71"/>
      <c r="BS79" s="71"/>
      <c r="BT79" s="71"/>
      <c r="BU79" s="71"/>
      <c r="BV79" s="71"/>
      <c r="BW79" s="71"/>
      <c r="BX79" s="71"/>
      <c r="BY79" s="71"/>
      <c r="BZ79" s="7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3"/>
      <c r="BM80" s="71"/>
      <c r="BN80" s="71"/>
      <c r="BO80" s="71"/>
      <c r="BP80" s="71"/>
      <c r="BQ80" s="71"/>
      <c r="BR80" s="71"/>
      <c r="BS80" s="71"/>
      <c r="BT80" s="71"/>
      <c r="BU80" s="71"/>
      <c r="BV80" s="71"/>
      <c r="BW80" s="71"/>
      <c r="BX80" s="71"/>
      <c r="BY80" s="71"/>
      <c r="BZ80" s="7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3"/>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【780.89】</v>
      </c>
      <c r="I86" s="26" t="str">
        <f>データ!CA6</f>
        <v>【48.58】</v>
      </c>
      <c r="J86" s="26" t="str">
        <f>データ!CL6</f>
        <v>【328.08】</v>
      </c>
      <c r="K86" s="26" t="str">
        <f>データ!CW6</f>
        <v>【46.74】</v>
      </c>
      <c r="L86" s="26" t="str">
        <f>データ!DH6</f>
        <v>【81.12】</v>
      </c>
      <c r="M86" s="26" t="s">
        <v>45</v>
      </c>
      <c r="N86" s="26" t="s">
        <v>45</v>
      </c>
      <c r="O86" s="26" t="str">
        <f>データ!EO6</f>
        <v>【-】</v>
      </c>
    </row>
  </sheetData>
  <sheetProtection algorithmName="SHA-512" hashValue="U9iZNa5o9qPMXB8aX7Z0peRu8pIqnaNIPY1F9RXWS1lrBK+jU48vwjQc6laCnOyvHhBDNZSYS8TDCSRe8r4VtQ==" saltValue="bsGgdLjyueLWF1n0s74AWQ=="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9" t="s">
        <v>55</v>
      </c>
      <c r="I3" s="80"/>
      <c r="J3" s="80"/>
      <c r="K3" s="80"/>
      <c r="L3" s="80"/>
      <c r="M3" s="80"/>
      <c r="N3" s="80"/>
      <c r="O3" s="80"/>
      <c r="P3" s="80"/>
      <c r="Q3" s="80"/>
      <c r="R3" s="80"/>
      <c r="S3" s="80"/>
      <c r="T3" s="80"/>
      <c r="U3" s="80"/>
      <c r="V3" s="80"/>
      <c r="W3" s="80"/>
      <c r="X3" s="81"/>
      <c r="Y3" s="85" t="s">
        <v>56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8" t="s">
        <v>58</v>
      </c>
      <c r="B4" s="30"/>
      <c r="C4" s="30"/>
      <c r="D4" s="30"/>
      <c r="E4" s="30"/>
      <c r="F4" s="30"/>
      <c r="G4" s="30"/>
      <c r="H4" s="82"/>
      <c r="I4" s="83"/>
      <c r="J4" s="83"/>
      <c r="K4" s="83"/>
      <c r="L4" s="83"/>
      <c r="M4" s="83"/>
      <c r="N4" s="83"/>
      <c r="O4" s="83"/>
      <c r="P4" s="83"/>
      <c r="Q4" s="83"/>
      <c r="R4" s="83"/>
      <c r="S4" s="83"/>
      <c r="T4" s="83"/>
      <c r="U4" s="83"/>
      <c r="V4" s="83"/>
      <c r="W4" s="83"/>
      <c r="X4" s="84"/>
      <c r="Y4" s="78" t="s">
        <v>59</v>
      </c>
      <c r="Z4" s="78"/>
      <c r="AA4" s="78"/>
      <c r="AB4" s="78"/>
      <c r="AC4" s="78"/>
      <c r="AD4" s="78"/>
      <c r="AE4" s="78"/>
      <c r="AF4" s="78"/>
      <c r="AG4" s="78"/>
      <c r="AH4" s="78"/>
      <c r="AI4" s="78"/>
      <c r="AJ4" s="78" t="s">
        <v>60</v>
      </c>
      <c r="AK4" s="78"/>
      <c r="AL4" s="78"/>
      <c r="AM4" s="78"/>
      <c r="AN4" s="78"/>
      <c r="AO4" s="78"/>
      <c r="AP4" s="78"/>
      <c r="AQ4" s="78"/>
      <c r="AR4" s="78"/>
      <c r="AS4" s="78"/>
      <c r="AT4" s="78"/>
      <c r="AU4" s="78" t="s">
        <v>61</v>
      </c>
      <c r="AV4" s="78"/>
      <c r="AW4" s="78"/>
      <c r="AX4" s="78"/>
      <c r="AY4" s="78"/>
      <c r="AZ4" s="78"/>
      <c r="BA4" s="78"/>
      <c r="BB4" s="78"/>
      <c r="BC4" s="78"/>
      <c r="BD4" s="78"/>
      <c r="BE4" s="78"/>
      <c r="BF4" s="78" t="s">
        <v>62</v>
      </c>
      <c r="BG4" s="78"/>
      <c r="BH4" s="78"/>
      <c r="BI4" s="78"/>
      <c r="BJ4" s="78"/>
      <c r="BK4" s="78"/>
      <c r="BL4" s="78"/>
      <c r="BM4" s="78"/>
      <c r="BN4" s="78"/>
      <c r="BO4" s="78"/>
      <c r="BP4" s="78"/>
      <c r="BQ4" s="78" t="s">
        <v>63</v>
      </c>
      <c r="BR4" s="78"/>
      <c r="BS4" s="78"/>
      <c r="BT4" s="78"/>
      <c r="BU4" s="78"/>
      <c r="BV4" s="78"/>
      <c r="BW4" s="78"/>
      <c r="BX4" s="78"/>
      <c r="BY4" s="78"/>
      <c r="BZ4" s="78"/>
      <c r="CA4" s="78"/>
      <c r="CB4" s="78" t="s">
        <v>64</v>
      </c>
      <c r="CC4" s="78"/>
      <c r="CD4" s="78"/>
      <c r="CE4" s="78"/>
      <c r="CF4" s="78"/>
      <c r="CG4" s="78"/>
      <c r="CH4" s="78"/>
      <c r="CI4" s="78"/>
      <c r="CJ4" s="78"/>
      <c r="CK4" s="78"/>
      <c r="CL4" s="78"/>
      <c r="CM4" s="78" t="s">
        <v>65</v>
      </c>
      <c r="CN4" s="78"/>
      <c r="CO4" s="78"/>
      <c r="CP4" s="78"/>
      <c r="CQ4" s="78"/>
      <c r="CR4" s="78"/>
      <c r="CS4" s="78"/>
      <c r="CT4" s="78"/>
      <c r="CU4" s="78"/>
      <c r="CV4" s="78"/>
      <c r="CW4" s="78"/>
      <c r="CX4" s="78" t="s">
        <v>66</v>
      </c>
      <c r="CY4" s="78"/>
      <c r="CZ4" s="78"/>
      <c r="DA4" s="78"/>
      <c r="DB4" s="78"/>
      <c r="DC4" s="78"/>
      <c r="DD4" s="78"/>
      <c r="DE4" s="78"/>
      <c r="DF4" s="78"/>
      <c r="DG4" s="78"/>
      <c r="DH4" s="78"/>
      <c r="DI4" s="78" t="s">
        <v>67</v>
      </c>
      <c r="DJ4" s="78"/>
      <c r="DK4" s="78"/>
      <c r="DL4" s="78"/>
      <c r="DM4" s="78"/>
      <c r="DN4" s="78"/>
      <c r="DO4" s="78"/>
      <c r="DP4" s="78"/>
      <c r="DQ4" s="78"/>
      <c r="DR4" s="78"/>
      <c r="DS4" s="78"/>
      <c r="DT4" s="78" t="s">
        <v>68</v>
      </c>
      <c r="DU4" s="78"/>
      <c r="DV4" s="78"/>
      <c r="DW4" s="78"/>
      <c r="DX4" s="78"/>
      <c r="DY4" s="78"/>
      <c r="DZ4" s="78"/>
      <c r="EA4" s="78"/>
      <c r="EB4" s="78"/>
      <c r="EC4" s="78"/>
      <c r="ED4" s="78"/>
      <c r="EE4" s="78" t="s">
        <v>69</v>
      </c>
      <c r="EF4" s="78"/>
      <c r="EG4" s="78"/>
      <c r="EH4" s="78"/>
      <c r="EI4" s="78"/>
      <c r="EJ4" s="78"/>
      <c r="EK4" s="78"/>
      <c r="EL4" s="78"/>
      <c r="EM4" s="78"/>
      <c r="EN4" s="78"/>
      <c r="EO4" s="78"/>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303445</v>
      </c>
      <c r="D6" s="33">
        <f t="shared" si="3"/>
        <v>47</v>
      </c>
      <c r="E6" s="33">
        <f t="shared" si="3"/>
        <v>18</v>
      </c>
      <c r="F6" s="33">
        <f t="shared" si="3"/>
        <v>1</v>
      </c>
      <c r="G6" s="33">
        <f t="shared" si="3"/>
        <v>0</v>
      </c>
      <c r="H6" s="33" t="str">
        <f t="shared" si="3"/>
        <v>和歌山県　高野町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3.73</v>
      </c>
      <c r="Q6" s="34">
        <f t="shared" si="3"/>
        <v>100</v>
      </c>
      <c r="R6" s="34">
        <f t="shared" si="3"/>
        <v>4200</v>
      </c>
      <c r="S6" s="34">
        <f t="shared" si="3"/>
        <v>2889</v>
      </c>
      <c r="T6" s="34">
        <f t="shared" si="3"/>
        <v>137.03</v>
      </c>
      <c r="U6" s="34">
        <f t="shared" si="3"/>
        <v>21.08</v>
      </c>
      <c r="V6" s="34">
        <f t="shared" si="3"/>
        <v>107</v>
      </c>
      <c r="W6" s="34">
        <f t="shared" si="3"/>
        <v>0.36</v>
      </c>
      <c r="X6" s="34">
        <f t="shared" si="3"/>
        <v>297.22000000000003</v>
      </c>
      <c r="Y6" s="35">
        <f>IF(Y7="",NA(),Y7)</f>
        <v>103.41</v>
      </c>
      <c r="Z6" s="35">
        <f t="shared" ref="Z6:AH6" si="4">IF(Z7="",NA(),Z7)</f>
        <v>105.69</v>
      </c>
      <c r="AA6" s="35">
        <f t="shared" si="4"/>
        <v>105</v>
      </c>
      <c r="AB6" s="35">
        <f t="shared" si="4"/>
        <v>103.13</v>
      </c>
      <c r="AC6" s="35">
        <f t="shared" si="4"/>
        <v>95.41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30.47</v>
      </c>
      <c r="BG6" s="35">
        <f t="shared" ref="BG6:BO6" si="7">IF(BG7="",NA(),BG7)</f>
        <v>55.94</v>
      </c>
      <c r="BH6" s="34">
        <f t="shared" si="7"/>
        <v>0</v>
      </c>
      <c r="BI6" s="34">
        <f t="shared" si="7"/>
        <v>0</v>
      </c>
      <c r="BJ6" s="34">
        <f t="shared" si="7"/>
        <v>0</v>
      </c>
      <c r="BK6" s="35">
        <f t="shared" si="7"/>
        <v>566.35</v>
      </c>
      <c r="BL6" s="35">
        <f t="shared" si="7"/>
        <v>888.8</v>
      </c>
      <c r="BM6" s="35">
        <f t="shared" si="7"/>
        <v>855.65</v>
      </c>
      <c r="BN6" s="35">
        <f t="shared" si="7"/>
        <v>862.99</v>
      </c>
      <c r="BO6" s="35">
        <f t="shared" si="7"/>
        <v>782.91</v>
      </c>
      <c r="BP6" s="34" t="str">
        <f>IF(BP7="","",IF(BP7="-","【-】","【"&amp;SUBSTITUTE(TEXT(BP7,"#,##0.00"),"-","△")&amp;"】"))</f>
        <v>【780.89】</v>
      </c>
      <c r="BQ6" s="35">
        <f>IF(BQ7="",NA(),BQ7)</f>
        <v>55.05</v>
      </c>
      <c r="BR6" s="35">
        <f t="shared" ref="BR6:BZ6" si="8">IF(BR7="",NA(),BR7)</f>
        <v>61.1</v>
      </c>
      <c r="BS6" s="35">
        <f t="shared" si="8"/>
        <v>70.16</v>
      </c>
      <c r="BT6" s="35">
        <f t="shared" si="8"/>
        <v>68.86</v>
      </c>
      <c r="BU6" s="35">
        <f t="shared" si="8"/>
        <v>46.69</v>
      </c>
      <c r="BV6" s="35">
        <f t="shared" si="8"/>
        <v>52.27</v>
      </c>
      <c r="BW6" s="35">
        <f t="shared" si="8"/>
        <v>52.55</v>
      </c>
      <c r="BX6" s="35">
        <f t="shared" si="8"/>
        <v>52.23</v>
      </c>
      <c r="BY6" s="35">
        <f t="shared" si="8"/>
        <v>50.06</v>
      </c>
      <c r="BZ6" s="35">
        <f t="shared" si="8"/>
        <v>49.38</v>
      </c>
      <c r="CA6" s="34" t="str">
        <f>IF(CA7="","",IF(CA7="-","【-】","【"&amp;SUBSTITUTE(TEXT(CA7,"#,##0.00"),"-","△")&amp;"】"))</f>
        <v>【48.58】</v>
      </c>
      <c r="CB6" s="35">
        <f>IF(CB7="",NA(),CB7)</f>
        <v>550.67999999999995</v>
      </c>
      <c r="CC6" s="35">
        <f t="shared" ref="CC6:CK6" si="9">IF(CC7="",NA(),CC7)</f>
        <v>497.36</v>
      </c>
      <c r="CD6" s="35">
        <f t="shared" si="9"/>
        <v>429.71</v>
      </c>
      <c r="CE6" s="35">
        <f t="shared" si="9"/>
        <v>445.37</v>
      </c>
      <c r="CF6" s="35">
        <f t="shared" si="9"/>
        <v>500.33</v>
      </c>
      <c r="CG6" s="35">
        <f t="shared" si="9"/>
        <v>291.01</v>
      </c>
      <c r="CH6" s="35">
        <f t="shared" si="9"/>
        <v>292.45</v>
      </c>
      <c r="CI6" s="35">
        <f t="shared" si="9"/>
        <v>294.05</v>
      </c>
      <c r="CJ6" s="35">
        <f t="shared" si="9"/>
        <v>309.22000000000003</v>
      </c>
      <c r="CK6" s="35">
        <f t="shared" si="9"/>
        <v>316.97000000000003</v>
      </c>
      <c r="CL6" s="34" t="str">
        <f>IF(CL7="","",IF(CL7="-","【-】","【"&amp;SUBSTITUTE(TEXT(CL7,"#,##0.00"),"-","△")&amp;"】"))</f>
        <v>【328.08】</v>
      </c>
      <c r="CM6" s="35">
        <f>IF(CM7="",NA(),CM7)</f>
        <v>85.71</v>
      </c>
      <c r="CN6" s="35">
        <f t="shared" ref="CN6:CV6" si="10">IF(CN7="",NA(),CN7)</f>
        <v>85.71</v>
      </c>
      <c r="CO6" s="35">
        <f t="shared" si="10"/>
        <v>85.71</v>
      </c>
      <c r="CP6" s="35">
        <f t="shared" si="10"/>
        <v>85.71</v>
      </c>
      <c r="CQ6" s="35">
        <f t="shared" si="10"/>
        <v>85.71</v>
      </c>
      <c r="CR6" s="35">
        <f t="shared" si="10"/>
        <v>132.99</v>
      </c>
      <c r="CS6" s="35">
        <f t="shared" si="10"/>
        <v>51.71</v>
      </c>
      <c r="CT6" s="35">
        <f t="shared" si="10"/>
        <v>50.56</v>
      </c>
      <c r="CU6" s="35">
        <f t="shared" si="10"/>
        <v>47.35</v>
      </c>
      <c r="CV6" s="35">
        <f t="shared" si="10"/>
        <v>46.36</v>
      </c>
      <c r="CW6" s="34" t="str">
        <f>IF(CW7="","",IF(CW7="-","【-】","【"&amp;SUBSTITUTE(TEXT(CW7,"#,##0.00"),"-","△")&amp;"】"))</f>
        <v>【46.74】</v>
      </c>
      <c r="CX6" s="35">
        <f>IF(CX7="",NA(),CX7)</f>
        <v>100</v>
      </c>
      <c r="CY6" s="35">
        <f t="shared" ref="CY6:DG6" si="11">IF(CY7="",NA(),CY7)</f>
        <v>100</v>
      </c>
      <c r="CZ6" s="35">
        <f t="shared" si="11"/>
        <v>100</v>
      </c>
      <c r="DA6" s="35">
        <f t="shared" si="11"/>
        <v>100</v>
      </c>
      <c r="DB6" s="35">
        <f t="shared" si="11"/>
        <v>100</v>
      </c>
      <c r="DC6" s="35">
        <f t="shared" si="11"/>
        <v>82.94</v>
      </c>
      <c r="DD6" s="35">
        <f t="shared" si="11"/>
        <v>82.91</v>
      </c>
      <c r="DE6" s="35">
        <f t="shared" si="11"/>
        <v>83.85</v>
      </c>
      <c r="DF6" s="35">
        <f t="shared" si="11"/>
        <v>81.209999999999994</v>
      </c>
      <c r="DG6" s="35">
        <f t="shared" si="11"/>
        <v>83.08</v>
      </c>
      <c r="DH6" s="34" t="str">
        <f>IF(DH7="","",IF(DH7="-","【-】","【"&amp;SUBSTITUTE(TEXT(DH7,"#,##0.00"),"-","△")&amp;"】"))</f>
        <v>【81.12】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303445</v>
      </c>
      <c r="D7" s="37">
        <v>47</v>
      </c>
      <c r="E7" s="37">
        <v>18</v>
      </c>
      <c r="F7" s="37">
        <v>1</v>
      </c>
      <c r="G7" s="37">
        <v>0</v>
      </c>
      <c r="H7" s="37" t="s">
        <v>99</v>
      </c>
      <c r="I7" s="37" t="s">
        <v>100</v>
      </c>
      <c r="J7" s="37" t="s">
        <v>101</v>
      </c>
      <c r="K7" s="37" t="s">
        <v>102</v>
      </c>
      <c r="L7" s="37" t="s">
        <v>103</v>
      </c>
      <c r="M7" s="37" t="s">
        <v>104</v>
      </c>
      <c r="N7" s="38" t="s">
        <v>105</v>
      </c>
      <c r="O7" s="38" t="s">
        <v>106</v>
      </c>
      <c r="P7" s="38">
        <v>3.73</v>
      </c>
      <c r="Q7" s="38">
        <v>100</v>
      </c>
      <c r="R7" s="38">
        <v>4200</v>
      </c>
      <c r="S7" s="38">
        <v>2889</v>
      </c>
      <c r="T7" s="38">
        <v>137.03</v>
      </c>
      <c r="U7" s="38">
        <v>21.08</v>
      </c>
      <c r="V7" s="38">
        <v>107</v>
      </c>
      <c r="W7" s="38">
        <v>0.36</v>
      </c>
      <c r="X7" s="38">
        <v>297.22000000000003</v>
      </c>
      <c r="Y7" s="38">
        <v>103.41</v>
      </c>
      <c r="Z7" s="38">
        <v>105.69</v>
      </c>
      <c r="AA7" s="38">
        <v>105</v>
      </c>
      <c r="AB7" s="38">
        <v>103.13</v>
      </c>
      <c r="AC7" s="38">
        <v>95.41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30.47</v>
      </c>
      <c r="BG7" s="38">
        <v>55.94</v>
      </c>
      <c r="BH7" s="38">
        <v>0</v>
      </c>
      <c r="BI7" s="38">
        <v>0</v>
      </c>
      <c r="BJ7" s="38">
        <v>0</v>
      </c>
      <c r="BK7" s="38">
        <v>566.35</v>
      </c>
      <c r="BL7" s="38">
        <v>888.8</v>
      </c>
      <c r="BM7" s="38">
        <v>855.65</v>
      </c>
      <c r="BN7" s="38">
        <v>862.99</v>
      </c>
      <c r="BO7" s="38">
        <v>782.91</v>
      </c>
      <c r="BP7" s="38">
        <v>780.89</v>
      </c>
      <c r="BQ7" s="38">
        <v>55.05</v>
      </c>
      <c r="BR7" s="38">
        <v>61.1</v>
      </c>
      <c r="BS7" s="38">
        <v>70.16</v>
      </c>
      <c r="BT7" s="38">
        <v>68.86</v>
      </c>
      <c r="BU7" s="38">
        <v>46.69</v>
      </c>
      <c r="BV7" s="38">
        <v>52.27</v>
      </c>
      <c r="BW7" s="38">
        <v>52.55</v>
      </c>
      <c r="BX7" s="38">
        <v>52.23</v>
      </c>
      <c r="BY7" s="38">
        <v>50.06</v>
      </c>
      <c r="BZ7" s="38">
        <v>49.38</v>
      </c>
      <c r="CA7" s="38">
        <v>48.58</v>
      </c>
      <c r="CB7" s="38">
        <v>550.67999999999995</v>
      </c>
      <c r="CC7" s="38">
        <v>497.36</v>
      </c>
      <c r="CD7" s="38">
        <v>429.71</v>
      </c>
      <c r="CE7" s="38">
        <v>445.37</v>
      </c>
      <c r="CF7" s="38">
        <v>500.33</v>
      </c>
      <c r="CG7" s="38">
        <v>291.01</v>
      </c>
      <c r="CH7" s="38">
        <v>292.45</v>
      </c>
      <c r="CI7" s="38">
        <v>294.05</v>
      </c>
      <c r="CJ7" s="38">
        <v>309.22000000000003</v>
      </c>
      <c r="CK7" s="38">
        <v>316.97000000000003</v>
      </c>
      <c r="CL7" s="38">
        <v>328.08</v>
      </c>
      <c r="CM7" s="38">
        <v>85.71</v>
      </c>
      <c r="CN7" s="38">
        <v>85.71</v>
      </c>
      <c r="CO7" s="38">
        <v>85.71</v>
      </c>
      <c r="CP7" s="38">
        <v>85.71</v>
      </c>
      <c r="CQ7" s="38">
        <v>85.71</v>
      </c>
      <c r="CR7" s="38">
        <v>132.99</v>
      </c>
      <c r="CS7" s="38">
        <v>51.71</v>
      </c>
      <c r="CT7" s="38">
        <v>50.56</v>
      </c>
      <c r="CU7" s="38">
        <v>47.35</v>
      </c>
      <c r="CV7" s="38">
        <v>46.36</v>
      </c>
      <c r="CW7" s="38">
        <v>46.74</v>
      </c>
      <c r="CX7" s="38">
        <v>100</v>
      </c>
      <c r="CY7" s="38">
        <v>100</v>
      </c>
      <c r="CZ7" s="38">
        <v>100</v>
      </c>
      <c r="DA7" s="38">
        <v>100</v>
      </c>
      <c r="DB7" s="38">
        <v>100</v>
      </c>
      <c r="DC7" s="38">
        <v>82.94</v>
      </c>
      <c r="DD7" s="38">
        <v>82.91</v>
      </c>
      <c r="DE7" s="38">
        <v>83.85</v>
      </c>
      <c r="DF7" s="38">
        <v>81.209999999999994</v>
      </c>
      <c r="DG7" s="38">
        <v>83.08</v>
      </c>
      <c r="DH7" s="38">
        <v>81.12</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NEC-02</cp:lastModifiedBy>
  <dcterms:created xsi:type="dcterms:W3CDTF">2021-12-03T08:14:01Z</dcterms:created>
  <dcterms:modified xsi:type="dcterms:W3CDTF">2022-01-13T04:13:35Z</dcterms:modified>
  <cp:category/>
</cp:coreProperties>
</file>