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Z:\Koeikigyo-A\10.ぎょうせい\コ.高野町(上水道）\01.アドバイザリ\R03年度\50.経営比較分析表\"/>
    </mc:Choice>
  </mc:AlternateContent>
  <xr:revisionPtr revIDLastSave="0" documentId="13_ncr:1_{6D09D7D0-C369-48B8-87E9-EEE465529829}" xr6:coauthVersionLast="47" xr6:coauthVersionMax="47" xr10:uidLastSave="{00000000-0000-0000-0000-000000000000}"/>
  <workbookProtection workbookAlgorithmName="SHA-512" workbookHashValue="UZuXUxv3D0Q5tk35veSThP5sfoqJuBuMYNsU5+RsyXmvTZYgY7aXFJLFlAvw+XjiQeguVSjbKqvjtDZ7Xct0Rw==" workbookSaltValue="uKlWLihpeQF3c+htnbfFqw=="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AD8" i="4"/>
  <c r="I8" i="4"/>
  <c r="B8" i="4"/>
</calcChain>
</file>

<file path=xl/sharedStrings.xml><?xml version="1.0" encoding="utf-8"?>
<sst xmlns="http://schemas.openxmlformats.org/spreadsheetml/2006/main" count="247" uniqueCount="122">
  <si>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</si>
  <si>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</si>
  <si>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</si>
  <si>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</si>
  <si>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</si>
  <si>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</si>
  <si>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</si>
  <si>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</si>
  <si>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</si>
  <si>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</si>
  <si>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</si>
  <si>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</si>
  <si>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</si>
  <si>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</si>
  <si>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</si>
  <si>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</si>
  <si>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</si>
  <si>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</si>
  <si>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</si>
  <si>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</si>
  <si>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</si>
  <si>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</si>
  <si>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</si>
  <si>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</si>
  <si>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</si>
  <si>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</si>
  <si>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</si>
  <si>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</si>
  <si>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</si>
  <si>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</si>
  <si>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</si>
  <si>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</si>
  <si>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</si>
  <si>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</si>
  <si>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</si>
  <si>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</si>
  <si>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</si>
  <si>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</si>
  <si>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</si>
  <si>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</si>
  <si>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</si>
  <si>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</si>
  <si>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</si>
  <si>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</si>
  <si>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</si>
  <si>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</si>
  <si>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</si>
  <si>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</si>
  <si>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</si>
  <si>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</si>
  <si>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</si>
  <si>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</si>
  <si>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</si>
  <si>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</si>
  <si>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</si>
  <si>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</si>
  <si>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</si>
  <si>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</si>
  <si>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</si>
  <si>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</si>
  <si>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</si>
  <si>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</si>
  <si>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</si>
  <si>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</si>
  <si>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</si>
  <si>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</si>
  <si>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</si>
  <si>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</si>
  <si>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</si>
  <si>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</si>
  <si>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</si>
  <si>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</si>
  <si>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</si>
  <si>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</si>
  <si>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</si>
  <si>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</si>
  <si>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</si>
  <si>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</si>
  <si>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</si>
  <si>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</si>
  <si>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</si>
  <si>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</si>
  <si>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</si>
  <si>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</si>
  <si>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</si>
  <si>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</si>
  <si>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</si>
  <si>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</si>
  <si>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</si>
  <si>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</si>
  <si>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</si>
  <si>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</si>
  <si>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</si>
  <si>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</si>
  <si>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</si>
  <si>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</si>
  <si>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</si>
  <si>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</si>
  <si>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</si>
  <si>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</si>
  <si>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</si>
  <si>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</si>
  <si>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</si>
  <si>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</si>
  <si>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</si>
  <si>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</si>
  <si>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</si>
  <si>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</si>
  <si>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</si>
  <si>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</si>
  <si>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</si>
  <si>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</si>
  <si>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</si>
  <si>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</si>
  <si>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</si>
  <si>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</si>
  <si>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</si>
  <si>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</si>
  <si>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</si>
  <si>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は概ね100%前後で推移しているが、一般会計からの繰入金の割合が高い。今年度はコロナ対策として使用料の3か月無償化の影響で使用料収入が大幅減となっていることから、基準外繰入金も増額されている。
⑥汚水処理原価は前年度とほぼ同じ水準であるが、使用料収入の大幅減の影響で⑤経費回収率は悪化した。
④企業債残高対給水収益比率は0%を維持している。
⑦施設利用率は、類似団体を大きく上回る高い水準を維持している。
⑧水洗化率は100%を維持しており良好である。
今後は人口減少により使用料収入は減少傾向が続くことが見込まれることから、引き続き経費削減に取り組むとともに、使用料の見直しについても検討していく必要がある。</t>
    <rPh sb="1" eb="8">
      <t>シュウエキテキシュウシヒリツ</t>
    </rPh>
    <rPh sb="9" eb="10">
      <t>オオム</t>
    </rPh>
    <rPh sb="15" eb="17">
      <t>ゼンゴ</t>
    </rPh>
    <rPh sb="18" eb="20">
      <t>スイイ</t>
    </rPh>
    <rPh sb="26" eb="30">
      <t>イッパンカイケイ</t>
    </rPh>
    <rPh sb="33" eb="36">
      <t>クリイレキン</t>
    </rPh>
    <rPh sb="37" eb="39">
      <t>ワリアイ</t>
    </rPh>
    <rPh sb="40" eb="41">
      <t>タカ</t>
    </rPh>
    <rPh sb="43" eb="46">
      <t>コンネンド</t>
    </rPh>
    <rPh sb="50" eb="52">
      <t>タイサク</t>
    </rPh>
    <rPh sb="55" eb="58">
      <t>シヨウリョウ</t>
    </rPh>
    <rPh sb="89" eb="92">
      <t>キジュンガイ</t>
    </rPh>
    <rPh sb="92" eb="95">
      <t>クリイレキン</t>
    </rPh>
    <rPh sb="96" eb="98">
      <t>ゾウガク</t>
    </rPh>
    <rPh sb="106" eb="112">
      <t>オスイショリゲンカ</t>
    </rPh>
    <rPh sb="113" eb="116">
      <t>ゼンネンド</t>
    </rPh>
    <rPh sb="119" eb="120">
      <t>オナ</t>
    </rPh>
    <rPh sb="121" eb="123">
      <t>スイジュン</t>
    </rPh>
    <rPh sb="128" eb="133">
      <t>シヨウリョウシュウニュウ</t>
    </rPh>
    <rPh sb="236" eb="238">
      <t>コンゴ</t>
    </rPh>
    <rPh sb="239" eb="243">
      <t>ジンコウゲンショウ</t>
    </rPh>
    <rPh sb="246" eb="249">
      <t>シヨウリョウ</t>
    </rPh>
    <rPh sb="249" eb="251">
      <t>シュウニュウ</t>
    </rPh>
    <rPh sb="252" eb="254">
      <t>ゲンショウ</t>
    </rPh>
    <rPh sb="254" eb="256">
      <t>ケイコウ</t>
    </rPh>
    <rPh sb="257" eb="258">
      <t>ツヅ</t>
    </rPh>
    <rPh sb="262" eb="264">
      <t>ミコ</t>
    </rPh>
    <rPh sb="272" eb="273">
      <t>ヒ</t>
    </rPh>
    <rPh sb="274" eb="275">
      <t>ツヅ</t>
    </rPh>
    <rPh sb="276" eb="278">
      <t>ケイヒ</t>
    </rPh>
    <rPh sb="278" eb="280">
      <t>サクゲン</t>
    </rPh>
    <rPh sb="281" eb="282">
      <t>ト</t>
    </rPh>
    <rPh sb="283" eb="284">
      <t>ク</t>
    </rPh>
    <rPh sb="290" eb="293">
      <t>シヨウリョウ</t>
    </rPh>
    <rPh sb="294" eb="296">
      <t>ミナオ</t>
    </rPh>
    <rPh sb="302" eb="304">
      <t>ケントウ</t>
    </rPh>
    <rPh sb="308" eb="310">
      <t>ヒツヨウ</t>
    </rPh>
    <phoneticPr fontId="4"/>
  </si>
  <si>
    <t>特定地域生活排水処理事業は、各家庭に設置した浄化槽で汚水処理を行い川や水路に排水しているため、処理場や管渠を有しない事業である。
引き続き法令に則し機器の点検や清掃、水質検査等を行っていくとともに、浄化槽の管理方法について、よりよい手法がないかを継続的に検討していく。</t>
    <rPh sb="65" eb="66">
      <t>ヒ</t>
    </rPh>
    <rPh sb="67" eb="68">
      <t>ツヅ</t>
    </rPh>
    <rPh sb="69" eb="71">
      <t>ホウレイ</t>
    </rPh>
    <rPh sb="72" eb="73">
      <t>ソク</t>
    </rPh>
    <rPh sb="80" eb="82">
      <t>セイソウ</t>
    </rPh>
    <rPh sb="89" eb="90">
      <t>オコナ</t>
    </rPh>
    <rPh sb="99" eb="102">
      <t>ジョウカソウ</t>
    </rPh>
    <rPh sb="116" eb="118">
      <t>シュホウ</t>
    </rPh>
    <rPh sb="123" eb="126">
      <t>ケイゾクテキ</t>
    </rPh>
    <rPh sb="127" eb="129">
      <t>ケントウ</t>
    </rPh>
    <phoneticPr fontId="4"/>
  </si>
  <si>
    <t>高野町では、公共下水道・特定環境保全公共下水道・農業集落排水・個別排水処理・生活排水処理と下水道事業を展開しており、下水道の普及啓蒙に努めている。この結果、類似団体平均を大きく上回る水洗化率を達成している。
このうち、特定地域生活排水処理事業は、大規模な集合処理が適さない地区の汚水処理を、合併処理浄化槽により行っている。
過疎化による人口減少の影響により使用料収入は今後も減少傾向にあることから、一般会計からの繰入は必要であり、今後もこの経営状態は継続すると考えられる。引き続き原価の削減に努めるとともに、使用料の見直しについても検討する必要がある。</t>
    <rPh sb="64" eb="66">
      <t>ケイモウ</t>
    </rPh>
    <rPh sb="109" eb="111">
      <t>トクテイ</t>
    </rPh>
    <rPh sb="111" eb="113">
      <t>チイキ</t>
    </rPh>
    <rPh sb="119" eb="121">
      <t>ジギョウ</t>
    </rPh>
    <rPh sb="145" eb="147">
      <t>ガッペイ</t>
    </rPh>
    <rPh sb="147" eb="149">
      <t>ショリ</t>
    </rPh>
    <rPh sb="149" eb="152">
      <t>ジョウカソウ</t>
    </rPh>
    <rPh sb="162" eb="165">
      <t>カソカ</t>
    </rPh>
    <rPh sb="168" eb="170">
      <t>ジンコウ</t>
    </rPh>
    <rPh sb="170" eb="172">
      <t>ゲンショウ</t>
    </rPh>
    <rPh sb="173" eb="175">
      <t>エイキョウ</t>
    </rPh>
    <rPh sb="178" eb="181">
      <t>シヨウリョウ</t>
    </rPh>
    <rPh sb="181" eb="183">
      <t>シュウニュウ</t>
    </rPh>
    <rPh sb="184" eb="186">
      <t>コンゴ</t>
    </rPh>
    <rPh sb="187" eb="189">
      <t>ゲンショウ</t>
    </rPh>
    <rPh sb="189" eb="191">
      <t>ケイコウ</t>
    </rPh>
    <rPh sb="220" eb="222">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</si>
</sst>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70C0"/>
      <name val="ＭＳ ゴシック"/>
      <family val="3"/>
      <charset val="128"/>
    </font>
    <font>
      <sz val="11"/>
      <color theme="1" tint="4.9989318521683403E-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47-460A-928E-2248194EE6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647-460A-928E-2248194EE6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96.15</c:v>
                </c:pt>
                <c:pt idx="1">
                  <c:v>96.15</c:v>
                </c:pt>
                <c:pt idx="2">
                  <c:v>96.15</c:v>
                </c:pt>
                <c:pt idx="3">
                  <c:v>96.15</c:v>
                </c:pt>
                <c:pt idx="4">
                  <c:v>96.15</c:v>
                </c:pt>
              </c:numCache>
            </c:numRef>
          </c:val>
          <c:extLst>
            <c:ext xmlns:c16="http://schemas.microsoft.com/office/drawing/2014/chart" uri="{C3380CC4-5D6E-409C-BE32-E72D297353CC}">
              <c16:uniqueId val="{00000000-F493-4C75-AFC8-6AC7386D6DB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59.94</c:v>
                </c:pt>
                <c:pt idx="3">
                  <c:v>59.64</c:v>
                </c:pt>
                <c:pt idx="4">
                  <c:v>58.19</c:v>
                </c:pt>
              </c:numCache>
            </c:numRef>
          </c:val>
          <c:smooth val="0"/>
          <c:extLst>
            <c:ext xmlns:c16="http://schemas.microsoft.com/office/drawing/2014/chart" uri="{C3380CC4-5D6E-409C-BE32-E72D297353CC}">
              <c16:uniqueId val="{00000001-F493-4C75-AFC8-6AC7386D6DB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3AE-410E-851E-FD6C7BC7D71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89.66</c:v>
                </c:pt>
                <c:pt idx="3">
                  <c:v>90.63</c:v>
                </c:pt>
                <c:pt idx="4">
                  <c:v>87.8</c:v>
                </c:pt>
              </c:numCache>
            </c:numRef>
          </c:val>
          <c:smooth val="0"/>
          <c:extLst>
            <c:ext xmlns:c16="http://schemas.microsoft.com/office/drawing/2014/chart" uri="{C3380CC4-5D6E-409C-BE32-E72D297353CC}">
              <c16:uniqueId val="{00000001-63AE-410E-851E-FD6C7BC7D71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101.45</c:v>
                </c:pt>
                <c:pt idx="1">
                  <c:v>96.67</c:v>
                </c:pt>
                <c:pt idx="2">
                  <c:v>102.1</c:v>
                </c:pt>
                <c:pt idx="3">
                  <c:v>99.45</c:v>
                </c:pt>
                <c:pt idx="4">
                  <c:v>98.36</c:v>
                </c:pt>
              </c:numCache>
            </c:numRef>
          </c:val>
          <c:extLst>
            <c:ext xmlns:c16="http://schemas.microsoft.com/office/drawing/2014/chart" uri="{C3380CC4-5D6E-409C-BE32-E72D297353CC}">
              <c16:uniqueId val="{00000000-5F92-41BC-8A11-AEBC2A1F43F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92-41BC-8A11-AEBC2A1F43F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AF-4C9A-89EC-C7D14E633BD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AF-4C9A-89EC-C7D14E633BD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06-4086-9CB3-1C5811EBE47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06-4086-9CB3-1C5811EBE47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72-483E-BE8A-E65C0C41601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72-483E-BE8A-E65C0C41601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51-4DF2-88E8-86B923E275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51-4DF2-88E8-86B923E275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55.7</c:v>
                </c:pt>
                <c:pt idx="1">
                  <c:v>0</c:v>
                </c:pt>
                <c:pt idx="2">
                  <c:v>0</c:v>
                </c:pt>
                <c:pt idx="3">
                  <c:v>0</c:v>
                </c:pt>
                <c:pt idx="4">
                  <c:v>0</c:v>
                </c:pt>
              </c:numCache>
            </c:numRef>
          </c:val>
          <c:extLst>
            <c:ext xmlns:c16="http://schemas.microsoft.com/office/drawing/2014/chart" uri="{C3380CC4-5D6E-409C-BE32-E72D297353CC}">
              <c16:uniqueId val="{00000000-E05F-4C35-8EFF-64FB7FE2D7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296.89</c:v>
                </c:pt>
                <c:pt idx="3">
                  <c:v>270.57</c:v>
                </c:pt>
                <c:pt idx="4">
                  <c:v>294.27</c:v>
                </c:pt>
              </c:numCache>
            </c:numRef>
          </c:val>
          <c:smooth val="0"/>
          <c:extLst>
            <c:ext xmlns:c16="http://schemas.microsoft.com/office/drawing/2014/chart" uri="{C3380CC4-5D6E-409C-BE32-E72D297353CC}">
              <c16:uniqueId val="{00000001-E05F-4C35-8EFF-64FB7FE2D7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64.06</c:v>
                </c:pt>
                <c:pt idx="1">
                  <c:v>68.040000000000006</c:v>
                </c:pt>
                <c:pt idx="2">
                  <c:v>76.56</c:v>
                </c:pt>
                <c:pt idx="3">
                  <c:v>70.86</c:v>
                </c:pt>
                <c:pt idx="4">
                  <c:v>53.13</c:v>
                </c:pt>
              </c:numCache>
            </c:numRef>
          </c:val>
          <c:extLst>
            <c:ext xmlns:c16="http://schemas.microsoft.com/office/drawing/2014/chart" uri="{C3380CC4-5D6E-409C-BE32-E72D297353CC}">
              <c16:uniqueId val="{00000000-C244-4717-B5A0-D9A7319EF90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63.06</c:v>
                </c:pt>
                <c:pt idx="3">
                  <c:v>62.5</c:v>
                </c:pt>
                <c:pt idx="4">
                  <c:v>60.59</c:v>
                </c:pt>
              </c:numCache>
            </c:numRef>
          </c:val>
          <c:smooth val="0"/>
          <c:extLst>
            <c:ext xmlns:c16="http://schemas.microsoft.com/office/drawing/2014/chart" uri="{C3380CC4-5D6E-409C-BE32-E72D297353CC}">
              <c16:uniqueId val="{00000001-C244-4717-B5A0-D9A7319EF90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401.1</c:v>
                </c:pt>
                <c:pt idx="1">
                  <c:v>373.75</c:v>
                </c:pt>
                <c:pt idx="2">
                  <c:v>329.15</c:v>
                </c:pt>
                <c:pt idx="3">
                  <c:v>354.03</c:v>
                </c:pt>
                <c:pt idx="4">
                  <c:v>360.16</c:v>
                </c:pt>
              </c:numCache>
            </c:numRef>
          </c:val>
          <c:extLst>
            <c:ext xmlns:c16="http://schemas.microsoft.com/office/drawing/2014/chart" uri="{C3380CC4-5D6E-409C-BE32-E72D297353CC}">
              <c16:uniqueId val="{00000000-5B00-4AE6-8BDA-AA7BE4E071A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264.77</c:v>
                </c:pt>
                <c:pt idx="3">
                  <c:v>269.33</c:v>
                </c:pt>
                <c:pt idx="4">
                  <c:v>280.23</c:v>
                </c:pt>
              </c:numCache>
            </c:numRef>
          </c:val>
          <c:smooth val="0"/>
          <c:extLst>
            <c:ext xmlns:c16="http://schemas.microsoft.com/office/drawing/2014/chart" uri="{C3380CC4-5D6E-409C-BE32-E72D297353CC}">
              <c16:uniqueId val="{00000001-5B00-4AE6-8BDA-AA7BE4E071A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高野町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2889</v>
      </c>
      <c r="AM8" s="69"/>
      <c r="AN8" s="69"/>
      <c r="AO8" s="69"/>
      <c r="AP8" s="69"/>
      <c r="AQ8" s="69"/>
      <c r="AR8" s="69"/>
      <c r="AS8" s="69"/>
      <c r="AT8" s="68">
        <f>データ!T6</f>
        <v>137.03</v>
      </c>
      <c r="AU8" s="68"/>
      <c r="AV8" s="68"/>
      <c r="AW8" s="68"/>
      <c r="AX8" s="68"/>
      <c r="AY8" s="68"/>
      <c r="AZ8" s="68"/>
      <c r="BA8" s="68"/>
      <c r="BB8" s="68">
        <f>データ!U6</f>
        <v>21.08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4.5</v>
      </c>
      <c r="Q10" s="68"/>
      <c r="R10" s="68"/>
      <c r="S10" s="68"/>
      <c r="T10" s="68"/>
      <c r="U10" s="68"/>
      <c r="V10" s="68"/>
      <c r="W10" s="68">
        <f>データ!Q6</f>
        <v>100</v>
      </c>
      <c r="X10" s="68"/>
      <c r="Y10" s="68"/>
      <c r="Z10" s="68"/>
      <c r="AA10" s="68"/>
      <c r="AB10" s="68"/>
      <c r="AC10" s="68"/>
      <c r="AD10" s="69">
        <f>データ!R6</f>
        <v>4200</v>
      </c>
      <c r="AE10" s="69"/>
      <c r="AF10" s="69"/>
      <c r="AG10" s="69"/>
      <c r="AH10" s="69"/>
      <c r="AI10" s="69"/>
      <c r="AJ10" s="69"/>
      <c r="AK10" s="2"/>
      <c r="AL10" s="69">
        <f>データ!V6</f>
        <v>129</v>
      </c>
      <c r="AM10" s="69"/>
      <c r="AN10" s="69"/>
      <c r="AO10" s="69"/>
      <c r="AP10" s="69"/>
      <c r="AQ10" s="69"/>
      <c r="AR10" s="69"/>
      <c r="AS10" s="69"/>
      <c r="AT10" s="68">
        <f>データ!W6</f>
        <v>0.26</v>
      </c>
      <c r="AU10" s="68"/>
      <c r="AV10" s="68"/>
      <c r="AW10" s="68"/>
      <c r="AX10" s="68"/>
      <c r="AY10" s="68"/>
      <c r="AZ10" s="68"/>
      <c r="BA10" s="68"/>
      <c r="BB10" s="68">
        <f>データ!X6</f>
        <v>496.15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120</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7"/>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7"/>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7"/>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7"/>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7"/>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7"/>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7"/>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7"/>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5"/>
      <c r="BN59" s="85"/>
      <c r="BO59" s="85"/>
      <c r="BP59" s="85"/>
      <c r="BQ59" s="85"/>
      <c r="BR59" s="85"/>
      <c r="BS59" s="85"/>
      <c r="BT59" s="85"/>
      <c r="BU59" s="85"/>
      <c r="BV59" s="85"/>
      <c r="BW59" s="85"/>
      <c r="BX59" s="85"/>
      <c r="BY59" s="85"/>
      <c r="BZ59" s="86"/>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7"/>
      <c r="BM60" s="85"/>
      <c r="BN60" s="85"/>
      <c r="BO60" s="85"/>
      <c r="BP60" s="85"/>
      <c r="BQ60" s="85"/>
      <c r="BR60" s="85"/>
      <c r="BS60" s="85"/>
      <c r="BT60" s="85"/>
      <c r="BU60" s="85"/>
      <c r="BV60" s="85"/>
      <c r="BW60" s="85"/>
      <c r="BX60" s="85"/>
      <c r="BY60" s="85"/>
      <c r="BZ60" s="86"/>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7"/>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7"/>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121</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7"/>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7"/>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7"/>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45</v>
      </c>
      <c r="O86" s="26" t="str">
        <f>データ!EO6</f>
        <v>【-】</v>
      </c>
    </row>
  </sheetData>
  <sheetProtection algorithmName="SHA-512" hashValue="QW71IqVHipoYP+Te5GdBgBQEucSNq9PY0tVcYtetmqYaEfqcCK76D/lxy8t7UdzTu4YeQvHskdmkFbFzV9YSMA==" saltValue="+4vyuQEc6H4sCcEQtOQZx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60:BJ61"/>
    <mergeCell ref="BL64:BZ65"/>
    <mergeCell ref="BL10:BM10"/>
    <mergeCell ref="BL11:BZ13"/>
    <mergeCell ref="B14:BJ15"/>
    <mergeCell ref="BL14:BZ15"/>
    <mergeCell ref="BL16:BZ44"/>
    <mergeCell ref="BL45:BZ46"/>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303445</v>
      </c>
      <c r="D6" s="33">
        <f t="shared" si="3"/>
        <v>47</v>
      </c>
      <c r="E6" s="33">
        <f t="shared" si="3"/>
        <v>18</v>
      </c>
      <c r="F6" s="33">
        <f t="shared" si="3"/>
        <v>0</v>
      </c>
      <c r="G6" s="33">
        <f t="shared" si="3"/>
        <v>0</v>
      </c>
      <c r="H6" s="33" t="str">
        <f t="shared" si="3"/>
        <v>和歌山県　高野町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4.5</v>
      </c>
      <c r="Q6" s="34">
        <f t="shared" si="3"/>
        <v>100</v>
      </c>
      <c r="R6" s="34">
        <f t="shared" si="3"/>
        <v>4200</v>
      </c>
      <c r="S6" s="34">
        <f t="shared" si="3"/>
        <v>2889</v>
      </c>
      <c r="T6" s="34">
        <f t="shared" si="3"/>
        <v>137.03</v>
      </c>
      <c r="U6" s="34">
        <f t="shared" si="3"/>
        <v>21.08</v>
      </c>
      <c r="V6" s="34">
        <f t="shared" si="3"/>
        <v>129</v>
      </c>
      <c r="W6" s="34">
        <f t="shared" si="3"/>
        <v>0.26</v>
      </c>
      <c r="X6" s="34">
        <f t="shared" si="3"/>
        <v>496.15</v>
      </c>
      <c r="Y6" s="35">
        <f>IF(Y7="",NA(),Y7)</f>
        <v>101.45</v>
      </c>
      <c r="Z6" s="35">
        <f t="shared" ref="Z6:AH6" si="4">IF(Z7="",NA(),Z7)</f>
        <v>96.67</v>
      </c>
      <c r="AA6" s="35">
        <f t="shared" si="4"/>
        <v>102.1</v>
      </c>
      <c r="AB6" s="35">
        <f t="shared" si="4"/>
        <v>99.45</v>
      </c>
      <c r="AC6" s="35">
        <f t="shared" si="4"/>
        <v>98.36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55.7</v>
      </c>
      <c r="BG6" s="34">
        <f t="shared" ref="BG6:BO6" si="7">IF(BG7="",NA(),BG7)</f>
        <v>0</v>
      </c>
      <c r="BH6" s="34">
        <f t="shared" si="7"/>
        <v>0</v>
      </c>
      <c r="BI6" s="34">
        <f t="shared" si="7"/>
        <v>0</v>
      </c>
      <c r="BJ6" s="34">
        <f t="shared" si="7"/>
        <v>0</v>
      </c>
      <c r="BK6" s="35">
        <f t="shared" si="7"/>
        <v>413.5</v>
      </c>
      <c r="BL6" s="35">
        <f t="shared" si="7"/>
        <v>407.42</v>
      </c>
      <c r="BM6" s="35">
        <f t="shared" si="7"/>
        <v>296.89</v>
      </c>
      <c r="BN6" s="35">
        <f t="shared" si="7"/>
        <v>270.57</v>
      </c>
      <c r="BO6" s="35">
        <f t="shared" si="7"/>
        <v>294.27</v>
      </c>
      <c r="BP6" s="34" t="str">
        <f>IF(BP7="","",IF(BP7="-","【-】","【"&amp;SUBSTITUTE(TEXT(BP7,"#,##0.00"),"-","△")&amp;"】"))</f>
        <v>【314.13】</v>
      </c>
      <c r="BQ6" s="35">
        <f>IF(BQ7="",NA(),BQ7)</f>
        <v>64.06</v>
      </c>
      <c r="BR6" s="35">
        <f t="shared" ref="BR6:BZ6" si="8">IF(BR7="",NA(),BR7)</f>
        <v>68.040000000000006</v>
      </c>
      <c r="BS6" s="35">
        <f t="shared" si="8"/>
        <v>76.56</v>
      </c>
      <c r="BT6" s="35">
        <f t="shared" si="8"/>
        <v>70.86</v>
      </c>
      <c r="BU6" s="35">
        <f t="shared" si="8"/>
        <v>53.13</v>
      </c>
      <c r="BV6" s="35">
        <f t="shared" si="8"/>
        <v>55.84</v>
      </c>
      <c r="BW6" s="35">
        <f t="shared" si="8"/>
        <v>57.08</v>
      </c>
      <c r="BX6" s="35">
        <f t="shared" si="8"/>
        <v>63.06</v>
      </c>
      <c r="BY6" s="35">
        <f t="shared" si="8"/>
        <v>62.5</v>
      </c>
      <c r="BZ6" s="35">
        <f t="shared" si="8"/>
        <v>60.59</v>
      </c>
      <c r="CA6" s="34" t="str">
        <f>IF(CA7="","",IF(CA7="-","【-】","【"&amp;SUBSTITUTE(TEXT(CA7,"#,##0.00"),"-","△")&amp;"】"))</f>
        <v>【58.42】</v>
      </c>
      <c r="CB6" s="35">
        <f>IF(CB7="",NA(),CB7)</f>
        <v>401.1</v>
      </c>
      <c r="CC6" s="35">
        <f t="shared" ref="CC6:CK6" si="9">IF(CC7="",NA(),CC7)</f>
        <v>373.75</v>
      </c>
      <c r="CD6" s="35">
        <f t="shared" si="9"/>
        <v>329.15</v>
      </c>
      <c r="CE6" s="35">
        <f t="shared" si="9"/>
        <v>354.03</v>
      </c>
      <c r="CF6" s="35">
        <f t="shared" si="9"/>
        <v>360.16</v>
      </c>
      <c r="CG6" s="35">
        <f t="shared" si="9"/>
        <v>287.57</v>
      </c>
      <c r="CH6" s="35">
        <f t="shared" si="9"/>
        <v>286.86</v>
      </c>
      <c r="CI6" s="35">
        <f t="shared" si="9"/>
        <v>264.77</v>
      </c>
      <c r="CJ6" s="35">
        <f t="shared" si="9"/>
        <v>269.33</v>
      </c>
      <c r="CK6" s="35">
        <f t="shared" si="9"/>
        <v>280.23</v>
      </c>
      <c r="CL6" s="34" t="str">
        <f>IF(CL7="","",IF(CL7="-","【-】","【"&amp;SUBSTITUTE(TEXT(CL7,"#,##0.00"),"-","△")&amp;"】"))</f>
        <v>【282.28】</v>
      </c>
      <c r="CM6" s="35">
        <f>IF(CM7="",NA(),CM7)</f>
        <v>96.15</v>
      </c>
      <c r="CN6" s="35">
        <f t="shared" ref="CN6:CV6" si="10">IF(CN7="",NA(),CN7)</f>
        <v>96.15</v>
      </c>
      <c r="CO6" s="35">
        <f t="shared" si="10"/>
        <v>96.15</v>
      </c>
      <c r="CP6" s="35">
        <f t="shared" si="10"/>
        <v>96.15</v>
      </c>
      <c r="CQ6" s="35">
        <f t="shared" si="10"/>
        <v>96.15</v>
      </c>
      <c r="CR6" s="35">
        <f t="shared" si="10"/>
        <v>61.55</v>
      </c>
      <c r="CS6" s="35">
        <f t="shared" si="10"/>
        <v>57.22</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303445</v>
      </c>
      <c r="D7" s="37">
        <v>47</v>
      </c>
      <c r="E7" s="37">
        <v>18</v>
      </c>
      <c r="F7" s="37">
        <v>0</v>
      </c>
      <c r="G7" s="37">
        <v>0</v>
      </c>
      <c r="H7" s="37" t="s">
        <v>99</v>
      </c>
      <c r="I7" s="37" t="s">
        <v>100</v>
      </c>
      <c r="J7" s="37" t="s">
        <v>101</v>
      </c>
      <c r="K7" s="37" t="s">
        <v>102</v>
      </c>
      <c r="L7" s="37" t="s">
        <v>103</v>
      </c>
      <c r="M7" s="37" t="s">
        <v>104</v>
      </c>
      <c r="N7" s="38" t="s">
        <v>105</v>
      </c>
      <c r="O7" s="38" t="s">
        <v>106</v>
      </c>
      <c r="P7" s="38">
        <v>4.5</v>
      </c>
      <c r="Q7" s="38">
        <v>100</v>
      </c>
      <c r="R7" s="38">
        <v>4200</v>
      </c>
      <c r="S7" s="38">
        <v>2889</v>
      </c>
      <c r="T7" s="38">
        <v>137.03</v>
      </c>
      <c r="U7" s="38">
        <v>21.08</v>
      </c>
      <c r="V7" s="38">
        <v>129</v>
      </c>
      <c r="W7" s="38">
        <v>0.26</v>
      </c>
      <c r="X7" s="38">
        <v>496.15</v>
      </c>
      <c r="Y7" s="38">
        <v>101.45</v>
      </c>
      <c r="Z7" s="38">
        <v>96.67</v>
      </c>
      <c r="AA7" s="38">
        <v>102.1</v>
      </c>
      <c r="AB7" s="38">
        <v>99.45</v>
      </c>
      <c r="AC7" s="38">
        <v>98.36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55.7</v>
      </c>
      <c r="BG7" s="38">
        <v>0</v>
      </c>
      <c r="BH7" s="38">
        <v>0</v>
      </c>
      <c r="BI7" s="38">
        <v>0</v>
      </c>
      <c r="BJ7" s="38">
        <v>0</v>
      </c>
      <c r="BK7" s="38">
        <v>413.5</v>
      </c>
      <c r="BL7" s="38">
        <v>407.42</v>
      </c>
      <c r="BM7" s="38">
        <v>296.89</v>
      </c>
      <c r="BN7" s="38">
        <v>270.57</v>
      </c>
      <c r="BO7" s="38">
        <v>294.27</v>
      </c>
      <c r="BP7" s="38">
        <v>314.13</v>
      </c>
      <c r="BQ7" s="38">
        <v>64.06</v>
      </c>
      <c r="BR7" s="38">
        <v>68.040000000000006</v>
      </c>
      <c r="BS7" s="38">
        <v>76.56</v>
      </c>
      <c r="BT7" s="38">
        <v>70.86</v>
      </c>
      <c r="BU7" s="38">
        <v>53.13</v>
      </c>
      <c r="BV7" s="38">
        <v>55.84</v>
      </c>
      <c r="BW7" s="38">
        <v>57.08</v>
      </c>
      <c r="BX7" s="38">
        <v>63.06</v>
      </c>
      <c r="BY7" s="38">
        <v>62.5</v>
      </c>
      <c r="BZ7" s="38">
        <v>60.59</v>
      </c>
      <c r="CA7" s="38">
        <v>58.42</v>
      </c>
      <c r="CB7" s="38">
        <v>401.1</v>
      </c>
      <c r="CC7" s="38">
        <v>373.75</v>
      </c>
      <c r="CD7" s="38">
        <v>329.15</v>
      </c>
      <c r="CE7" s="38">
        <v>354.03</v>
      </c>
      <c r="CF7" s="38">
        <v>360.16</v>
      </c>
      <c r="CG7" s="38">
        <v>287.57</v>
      </c>
      <c r="CH7" s="38">
        <v>286.86</v>
      </c>
      <c r="CI7" s="38">
        <v>264.77</v>
      </c>
      <c r="CJ7" s="38">
        <v>269.33</v>
      </c>
      <c r="CK7" s="38">
        <v>280.23</v>
      </c>
      <c r="CL7" s="38">
        <v>282.27999999999997</v>
      </c>
      <c r="CM7" s="38">
        <v>96.15</v>
      </c>
      <c r="CN7" s="38">
        <v>96.15</v>
      </c>
      <c r="CO7" s="38">
        <v>96.15</v>
      </c>
      <c r="CP7" s="38">
        <v>96.15</v>
      </c>
      <c r="CQ7" s="38">
        <v>96.15</v>
      </c>
      <c r="CR7" s="38">
        <v>61.55</v>
      </c>
      <c r="CS7" s="38">
        <v>57.22</v>
      </c>
      <c r="CT7" s="38">
        <v>59.94</v>
      </c>
      <c r="CU7" s="38">
        <v>59.64</v>
      </c>
      <c r="CV7" s="38">
        <v>58.19</v>
      </c>
      <c r="CW7" s="38">
        <v>57.83</v>
      </c>
      <c r="CX7" s="38">
        <v>100</v>
      </c>
      <c r="CY7" s="38">
        <v>100</v>
      </c>
      <c r="CZ7" s="38">
        <v>100</v>
      </c>
      <c r="DA7" s="38">
        <v>100</v>
      </c>
      <c r="DB7" s="38">
        <v>100</v>
      </c>
      <c r="DC7" s="38">
        <v>67.489999999999995</v>
      </c>
      <c r="DD7" s="38">
        <v>67.290000000000006</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114</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NEC-02</cp:lastModifiedBy>
  <dcterms:created xsi:type="dcterms:W3CDTF">2021-12-03T08:10:55Z</dcterms:created>
  <dcterms:modified xsi:type="dcterms:W3CDTF">2022-01-13T07:49:26Z</dcterms:modified>
  <cp:category/>
</cp:coreProperties>
</file>