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Z:\Koeikigyo-A\10.ぎょうせい\コ.高野町(上水道）\01.アドバイザリ\R03年度\50.経営比較分析表\"/>
    </mc:Choice>
  </mc:AlternateContent>
  <xr:revisionPtr revIDLastSave="0" documentId="13_ncr:1_{D8FFBF50-B7D0-4DBD-A04F-AEDF6EAA4466}" xr6:coauthVersionLast="47" xr6:coauthVersionMax="47" xr10:uidLastSave="{00000000-0000-0000-0000-000000000000}"/>
  <workbookProtection workbookAlgorithmName="SHA-512" workbookHashValue="3Qu4CorNe8CpDpuK8shODxqmegVnx0yA6VqnMYwZX3BOr+W/IyZ5H+QpBh438XSkd0gO/AQtrV91tCORxbdw6w==" workbookSaltValue="HAvFztMHEJqY54tMpTe2yA==" workbookSpinCount="100000" lockStructure="1"/>
  <bookViews>
    <workbookView xWindow="2037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AL8" i="4" s="1"/>
  <c r="R6" i="5"/>
  <c r="AD10" i="4" s="1"/>
  <c r="Q6" i="5"/>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AL10" i="4"/>
  <c r="W10" i="4"/>
  <c r="BB8"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<sst xmlns="http://schemas.openxmlformats.org/spreadsheetml/2006/main" count="236" uniqueCount="121">
  <si>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</si>
  <si>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</si>
  <si>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</si>
  <si>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</si>
  <si>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</si>
  <si>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</si>
  <si>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</si>
  <si>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</si>
  <si>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</si>
  <si>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</si>
  <si>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</si>
  <si>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</si>
  <si>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</si>
  <si>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</si>
  <si>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</si>
  <si>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</si>
  <si>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</si>
  <si>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</si>
  <si>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</si>
  <si>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</si>
  <si>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</si>
  <si>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</si>
  <si>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</si>
  <si>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</si>
  <si>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</si>
  <si>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</si>
  <si>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</si>
  <si>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</si>
  <si>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</si>
  <si>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</si>
  <si>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</si>
  <si>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</si>
  <si>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</si>
  <si>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</si>
  <si>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</si>
  <si>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</si>
  <si>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</si>
  <si>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</si>
  <si>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</si>
  <si>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</si>
  <si>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</si>
  <si>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</si>
  <si>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</si>
  <si>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</si>
  <si>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</si>
  <si>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</si>
  <si>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</si>
  <si>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</si>
  <si>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</si>
  <si>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</si>
  <si>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</si>
  <si>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</si>
  <si>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</si>
  <si>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</si>
  <si>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</si>
  <si>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</si>
  <si>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</si>
  <si>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</si>
  <si>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</si>
  <si>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</si>
  <si>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</si>
  <si>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</si>
  <si>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</si>
  <si>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</si>
  <si>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</si>
  <si>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</si>
  <si>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</si>
  <si>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</si>
  <si>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</si>
  <si>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</si>
  <si>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</si>
  <si>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</si>
  <si>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</si>
  <si>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</si>
  <si>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</si>
  <si>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</si>
  <si>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</si>
  <si>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</si>
  <si>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</si>
  <si>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</si>
  <si>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</si>
  <si>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</si>
  <si>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</si>
  <si>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</si>
  <si>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</si>
  <si>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</si>
  <si>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</si>
  <si>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</si>
  <si>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</si>
  <si>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</si>
  <si>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</si>
  <si>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</si>
  <si>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</si>
  <si>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</si>
  <si>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</si>
  <si>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</si>
  <si>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</si>
  <si>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</si>
  <si>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高野町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</si>
  <si>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</si>
  <si>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</si>
  <si>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</si>
  <si>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</si>
  <si>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</si>
  <si>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</si>
  <si>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</si>
  <si>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</si>
  <si>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</si>
  <si>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</si>
  <si>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</si>
  <si>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</si>
  <si>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</si>
  <si>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</si>
  <si>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</si>
  <si>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</si>
  <si>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</si>
  <si>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</si>
  <si>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</si>
  <si>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高野町では、公共下水道・特定環境保全公共下水道・農業集落排水・個別排水処理・生活排水処理と下水道事業を展開しており、下水道の普及啓蒙に努めている。この結果、類似団体平均を大きく上回る水洗化率を達成している。このうち、農業集落排水は花坂地区の汚水処理を行っている。
一般会計繰入金への依存度が高く、将来的には人口の減少による料金収入の減少と施設の維持や更新に係る費用の増大が見込まれるため、計画的な修繕・更新によるライフサイクルコストの最小化に取り組むとともに、財源確保のための使用料の見直しについても検討する必要がある。</t>
    <rPh sb="64" eb="66">
      <t>ケイモウ</t>
    </rPh>
    <rPh sb="148" eb="151">
      <t>ショウライテキ</t>
    </rPh>
    <rPh sb="166" eb="168">
      <t>ゲンショウ</t>
    </rPh>
    <rPh sb="169" eb="171">
      <t>シセツ</t>
    </rPh>
    <rPh sb="172" eb="174">
      <t>イジ</t>
    </rPh>
    <rPh sb="175" eb="177">
      <t>コウシン</t>
    </rPh>
    <rPh sb="183" eb="185">
      <t>ゾウダイ</t>
    </rPh>
    <rPh sb="186" eb="188">
      <t>ミコ</t>
    </rPh>
    <rPh sb="217" eb="220">
      <t>サイショウカ</t>
    </rPh>
    <rPh sb="221" eb="222">
      <t>ト</t>
    </rPh>
    <rPh sb="223" eb="224">
      <t>ク</t>
    </rPh>
    <phoneticPr fontId="4"/>
  </si>
  <si>
    <r>
      <rPr>
        <sz val="11"/>
        <color theme="1" tint="4.9989318521683403E-2"/>
        <rFont val="ＭＳ ゴシック"/>
        <family val="3"/>
        <charset val="128"/>
      </rPr>
      <t>①収益的収支比率は100％を上回っているが、収入の大半は一般会計からの繰入金であり、基準外繰入の占める割合も大きい状況である。今年度は国庫補助金が大幅に減少したことにより総収益も大幅減となったが、営業費用の委託料も大きく減少したため、収益的収支比率は前年度とほぼ同じ水準であった。</t>
    </r>
    <r>
      <rPr>
        <sz val="11"/>
        <color rgb="FF0070C0"/>
        <rFont val="ＭＳ ゴシック"/>
        <family val="3"/>
        <charset val="128"/>
      </rPr>
      <t xml:space="preserve">
</t>
    </r>
    <r>
      <rPr>
        <sz val="11"/>
        <color theme="1" tint="4.9989318521683403E-2"/>
        <rFont val="ＭＳ ゴシック"/>
        <family val="3"/>
        <charset val="128"/>
      </rPr>
      <t xml:space="preserve">
④企業債残高対事業規模比率は、償還に要する資金の全額を一般会計が負担することとなっているため、前年度に引き続き0％となっている。
⑥汚水処理原価は、前年度に委託料が大きく増加したため著しく増加したが、今年度はその委託料が減少したことにより、それまでの水準に戻っている。また、⑤経費回収率についても前年度に委託料の影響で著しく悪化したが、その分は回復している。ただし、使用料収入がコロナ対策として3か月無償化したことにより大きく減少したため、比率は2年前までの水準までは回復していない。</t>
    </r>
    <r>
      <rPr>
        <sz val="11"/>
        <color rgb="FF0070C0"/>
        <rFont val="ＭＳ ゴシック"/>
        <family val="3"/>
        <charset val="128"/>
      </rPr>
      <t xml:space="preserve">
</t>
    </r>
    <r>
      <rPr>
        <sz val="11"/>
        <color theme="1" tint="4.9989318521683403E-2"/>
        <rFont val="ＭＳ ゴシック"/>
        <family val="3"/>
        <charset val="128"/>
      </rPr>
      <t xml:space="preserve">
⑦施設利用率は類似団体平均を上回っているものの低い水準で推移している。⑧水洗化率が既に100％近い水準にあることや、将来的な人口の減少が見込まれていることを鑑みると、これ以上の施設利用は見込めないため、更新時には施設規模の適正化の検討が必要である。</t>
    </r>
    <rPh sb="1" eb="6">
      <t>シュウエキテキシュウシ</t>
    </rPh>
    <rPh sb="6" eb="8">
      <t>ヒリツ</t>
    </rPh>
    <rPh sb="14" eb="16">
      <t>ウワマワ</t>
    </rPh>
    <rPh sb="22" eb="24">
      <t>シュウニュウ</t>
    </rPh>
    <rPh sb="25" eb="27">
      <t>タイハン</t>
    </rPh>
    <rPh sb="28" eb="32">
      <t>イッパンカイケイ</t>
    </rPh>
    <rPh sb="35" eb="37">
      <t>クリイレ</t>
    </rPh>
    <rPh sb="37" eb="38">
      <t>キン</t>
    </rPh>
    <rPh sb="42" eb="44">
      <t>キジュン</t>
    </rPh>
    <rPh sb="44" eb="45">
      <t>ガイ</t>
    </rPh>
    <rPh sb="45" eb="47">
      <t>クリイレ</t>
    </rPh>
    <rPh sb="48" eb="49">
      <t>シ</t>
    </rPh>
    <rPh sb="54" eb="55">
      <t>オオ</t>
    </rPh>
    <rPh sb="57" eb="59">
      <t>ジョウキョウ</t>
    </rPh>
    <rPh sb="63" eb="66">
      <t>コンネンド</t>
    </rPh>
    <rPh sb="67" eb="72">
      <t>コッコホジョキン</t>
    </rPh>
    <rPh sb="85" eb="88">
      <t>ソウシュウエキ</t>
    </rPh>
    <rPh sb="89" eb="91">
      <t>オオハバ</t>
    </rPh>
    <rPh sb="98" eb="102">
      <t>エイギョウヒヨウ</t>
    </rPh>
    <rPh sb="103" eb="106">
      <t>イタクリョウ</t>
    </rPh>
    <rPh sb="107" eb="108">
      <t>オオ</t>
    </rPh>
    <rPh sb="110" eb="112">
      <t>ゲンショウ</t>
    </rPh>
    <rPh sb="117" eb="124">
      <t>シュウエキテキシュウシヒリツ</t>
    </rPh>
    <rPh sb="125" eb="128">
      <t>ゼンネンド</t>
    </rPh>
    <rPh sb="131" eb="132">
      <t>オナ</t>
    </rPh>
    <rPh sb="133" eb="135">
      <t>スイジュン</t>
    </rPh>
    <rPh sb="189" eb="192">
      <t>ゼンネンド</t>
    </rPh>
    <rPh sb="193" eb="194">
      <t>ヒ</t>
    </rPh>
    <rPh sb="195" eb="196">
      <t>ツヅ</t>
    </rPh>
    <rPh sb="209" eb="211">
      <t>オスイ</t>
    </rPh>
    <rPh sb="211" eb="213">
      <t>ショリ</t>
    </rPh>
    <rPh sb="213" eb="215">
      <t>ゲンカ</t>
    </rPh>
    <rPh sb="217" eb="220">
      <t>ゼンネンド</t>
    </rPh>
    <rPh sb="221" eb="224">
      <t>イタクリョウ</t>
    </rPh>
    <rPh sb="225" eb="226">
      <t>オオ</t>
    </rPh>
    <rPh sb="228" eb="230">
      <t>ゾウカ</t>
    </rPh>
    <rPh sb="234" eb="235">
      <t>イチジル</t>
    </rPh>
    <rPh sb="237" eb="239">
      <t>ゾウカ</t>
    </rPh>
    <rPh sb="243" eb="246">
      <t>コンネンド</t>
    </rPh>
    <rPh sb="249" eb="252">
      <t>イタクリョウ</t>
    </rPh>
    <rPh sb="253" eb="255">
      <t>ゲンショウ</t>
    </rPh>
    <rPh sb="268" eb="270">
      <t>スイジュン</t>
    </rPh>
    <rPh sb="271" eb="272">
      <t>モド</t>
    </rPh>
    <rPh sb="281" eb="283">
      <t>ケイヒ</t>
    </rPh>
    <rPh sb="283" eb="285">
      <t>カイシュウ</t>
    </rPh>
    <rPh sb="285" eb="286">
      <t>リツ</t>
    </rPh>
    <rPh sb="291" eb="294">
      <t>ゼンネンド</t>
    </rPh>
    <rPh sb="295" eb="298">
      <t>イタクリョウ</t>
    </rPh>
    <rPh sb="299" eb="301">
      <t>エイキョウ</t>
    </rPh>
    <rPh sb="302" eb="303">
      <t>イチジル</t>
    </rPh>
    <rPh sb="305" eb="307">
      <t>アッカ</t>
    </rPh>
    <rPh sb="313" eb="314">
      <t>ブン</t>
    </rPh>
    <rPh sb="315" eb="317">
      <t>カイフク</t>
    </rPh>
    <rPh sb="326" eb="329">
      <t>シヨウリョウ</t>
    </rPh>
    <rPh sb="329" eb="331">
      <t>シュウニュウ</t>
    </rPh>
    <rPh sb="335" eb="337">
      <t>タイサク</t>
    </rPh>
    <rPh sb="342" eb="343">
      <t>ゲツ</t>
    </rPh>
    <rPh sb="343" eb="346">
      <t>ムショウカ</t>
    </rPh>
    <rPh sb="353" eb="354">
      <t>オオ</t>
    </rPh>
    <rPh sb="356" eb="358">
      <t>ゲンショウ</t>
    </rPh>
    <rPh sb="363" eb="365">
      <t>ヒリツ</t>
    </rPh>
    <rPh sb="367" eb="369">
      <t>ネンマエ</t>
    </rPh>
    <rPh sb="372" eb="374">
      <t>スイジュン</t>
    </rPh>
    <rPh sb="377" eb="379">
      <t>カイフク</t>
    </rPh>
    <rPh sb="410" eb="411">
      <t>ヒク</t>
    </rPh>
    <rPh sb="412" eb="414">
      <t>スイジュン</t>
    </rPh>
    <rPh sb="415" eb="417">
      <t>スイイ</t>
    </rPh>
    <rPh sb="434" eb="435">
      <t>チカ</t>
    </rPh>
    <rPh sb="436" eb="438">
      <t>スイジュン</t>
    </rPh>
    <rPh sb="495" eb="497">
      <t>キボ</t>
    </rPh>
    <rPh sb="500" eb="501">
      <t>カ</t>
    </rPh>
    <phoneticPr fontId="4"/>
  </si>
  <si>
    <t>平成10年の供用開始から経過年数が浅く、管渠の老朽化の懸念は低いため管路の更新は行っていない。しかしながら、事業開始以降約20年が経過していることもあり、将来にわたる安定した事業運営のためには、処理場や管路については定期的な調査や修繕、更新の計画を検討していく必要がある。
令和元年度に機能診断調査及び最適整備構想計画を策定したため、この計画に基づいて、更新等を実施していく予定である。</t>
    <rPh sb="137" eb="139">
      <t>レイワ</t>
    </rPh>
    <rPh sb="139" eb="141">
      <t>ガンネン</t>
    </rPh>
    <rPh sb="141" eb="142">
      <t>ド</t>
    </rPh>
    <rPh sb="143" eb="145">
      <t>キノウ</t>
    </rPh>
    <rPh sb="145" eb="147">
      <t>シンダン</t>
    </rPh>
    <rPh sb="147" eb="149">
      <t>チョウサ</t>
    </rPh>
    <rPh sb="149" eb="150">
      <t>オヨ</t>
    </rPh>
    <rPh sb="151" eb="153">
      <t>サイテキ</t>
    </rPh>
    <rPh sb="153" eb="155">
      <t>セイビ</t>
    </rPh>
    <rPh sb="155" eb="157">
      <t>コウソウ</t>
    </rPh>
    <rPh sb="157" eb="159">
      <t>ケイカク</t>
    </rPh>
    <rPh sb="160" eb="162">
      <t>サクテイ</t>
    </rPh>
    <rPh sb="169" eb="171">
      <t>ケイカク</t>
    </rPh>
    <rPh sb="172" eb="173">
      <t>モト</t>
    </rPh>
    <rPh sb="177" eb="179">
      <t>コウシン</t>
    </rPh>
    <rPh sb="179" eb="180">
      <t>トウ</t>
    </rPh>
    <rPh sb="181" eb="183">
      <t>ジッシ</t>
    </rPh>
    <rPh sb="187" eb="18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</si>
</sst>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0070C0"/>
      <name val="ＭＳ ゴシック"/>
      <family val="3"/>
      <charset val="128"/>
    </font>
    <font>
      <sz val="11"/>
      <color theme="1" tint="4.9989318521683403E-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72-4020-8B19-B0084B19C58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3072-4020-8B19-B0084B19C58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104.71</c:v>
                </c:pt>
                <c:pt idx="1">
                  <c:v>103.3</c:v>
                </c:pt>
                <c:pt idx="2">
                  <c:v>106.01</c:v>
                </c:pt>
                <c:pt idx="3">
                  <c:v>104.05</c:v>
                </c:pt>
                <c:pt idx="4">
                  <c:v>100.95</c:v>
                </c:pt>
              </c:numCache>
            </c:numRef>
          </c:val>
          <c:extLst>
            <c:ext xmlns:c16="http://schemas.microsoft.com/office/drawing/2014/chart" uri="{C3380CC4-5D6E-409C-BE32-E72D297353CC}">
              <c16:uniqueId val="{00000000-E39A-46FF-9C1B-F723016B819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9A-46FF-9C1B-F723016B819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76-4FD3-A481-E638269BA21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76-4FD3-A481-E638269BA21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80-46ED-98F6-1583D54E1E0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80-46ED-98F6-1583D54E1E0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52-4C26-8530-5F237DC9DCD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52-4C26-8530-5F237DC9DCD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87-4E88-A3C0-C70B45D393E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87-4E88-A3C0-C70B45D393E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294.92</c:v>
                </c:pt>
                <c:pt idx="1">
                  <c:v>200.67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09C-46F9-B127-7992AEA459F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B09C-46F9-B127-7992AEA459F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46.81</c:v>
                </c:pt>
                <c:pt idx="1">
                  <c:v>57.53</c:v>
                </c:pt>
                <c:pt idx="2">
                  <c:v>60.26</c:v>
                </c:pt>
                <c:pt idx="3">
                  <c:v>26.42</c:v>
                </c:pt>
                <c:pt idx="4">
                  <c:v>44.28</c:v>
                </c:pt>
              </c:numCache>
            </c:numRef>
          </c:val>
          <c:extLst>
            <c:ext xmlns:c16="http://schemas.microsoft.com/office/drawing/2014/chart" uri="{C3380CC4-5D6E-409C-BE32-E72D297353CC}">
              <c16:uniqueId val="{00000000-5983-4E00-A722-A0036EEE582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5983-4E00-A722-A0036EEE582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337.18</c:v>
                </c:pt>
                <c:pt idx="1">
                  <c:v>236.96</c:v>
                </c:pt>
                <c:pt idx="2">
                  <c:v>253.63</c:v>
                </c:pt>
                <c:pt idx="3">
                  <c:v>602.41</c:v>
                </c:pt>
                <c:pt idx="4">
                  <c:v>275.01</c:v>
                </c:pt>
              </c:numCache>
            </c:numRef>
          </c:val>
          <c:extLst>
            <c:ext xmlns:c16="http://schemas.microsoft.com/office/drawing/2014/chart" uri="{C3380CC4-5D6E-409C-BE32-E72D297353CC}">
              <c16:uniqueId val="{00000000-3861-4D07-BDAF-153248462EF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3861-4D07-BDAF-153248462EF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60.49</c:v>
                </c:pt>
                <c:pt idx="1">
                  <c:v>62.96</c:v>
                </c:pt>
                <c:pt idx="2">
                  <c:v>54.32</c:v>
                </c:pt>
                <c:pt idx="3">
                  <c:v>51.85</c:v>
                </c:pt>
                <c:pt idx="4">
                  <c:v>55.56</c:v>
                </c:pt>
              </c:numCache>
            </c:numRef>
          </c:val>
          <c:extLst>
            <c:ext xmlns:c16="http://schemas.microsoft.com/office/drawing/2014/chart" uri="{C3380CC4-5D6E-409C-BE32-E72D297353CC}">
              <c16:uniqueId val="{00000000-B718-4005-A1D1-EE1C726D459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B718-4005-A1D1-EE1C726D459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93.27</c:v>
                </c:pt>
                <c:pt idx="4">
                  <c:v>95.88</c:v>
                </c:pt>
              </c:numCache>
            </c:numRef>
          </c:val>
          <c:extLst>
            <c:ext xmlns:c16="http://schemas.microsoft.com/office/drawing/2014/chart" uri="{C3380CC4-5D6E-409C-BE32-E72D297353CC}">
              <c16:uniqueId val="{00000000-F697-47BE-BF74-1C397F60F43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F697-47BE-BF74-1C397F60F43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高野町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2889</v>
      </c>
      <c r="AM8" s="51"/>
      <c r="AN8" s="51"/>
      <c r="AO8" s="51"/>
      <c r="AP8" s="51"/>
      <c r="AQ8" s="51"/>
      <c r="AR8" s="51"/>
      <c r="AS8" s="51"/>
      <c r="AT8" s="46">
        <f>データ!T6</f>
        <v>137.03</v>
      </c>
      <c r="AU8" s="46"/>
      <c r="AV8" s="46"/>
      <c r="AW8" s="46"/>
      <c r="AX8" s="46"/>
      <c r="AY8" s="46"/>
      <c r="AZ8" s="46"/>
      <c r="BA8" s="46"/>
      <c r="BB8" s="46">
        <f>データ!U6</f>
        <v>21.08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3.38</v>
      </c>
      <c r="Q10" s="46"/>
      <c r="R10" s="46"/>
      <c r="S10" s="46"/>
      <c r="T10" s="46"/>
      <c r="U10" s="46"/>
      <c r="V10" s="46"/>
      <c r="W10" s="46">
        <f>データ!Q6</f>
        <v>100</v>
      </c>
      <c r="X10" s="46"/>
      <c r="Y10" s="46"/>
      <c r="Z10" s="46"/>
      <c r="AA10" s="46"/>
      <c r="AB10" s="46"/>
      <c r="AC10" s="46"/>
      <c r="AD10" s="51">
        <f>データ!R6</f>
        <v>3400</v>
      </c>
      <c r="AE10" s="51"/>
      <c r="AF10" s="51"/>
      <c r="AG10" s="51"/>
      <c r="AH10" s="51"/>
      <c r="AI10" s="51"/>
      <c r="AJ10" s="51"/>
      <c r="AK10" s="2"/>
      <c r="AL10" s="51">
        <f>データ!V6</f>
        <v>97</v>
      </c>
      <c r="AM10" s="51"/>
      <c r="AN10" s="51"/>
      <c r="AO10" s="51"/>
      <c r="AP10" s="51"/>
      <c r="AQ10" s="51"/>
      <c r="AR10" s="51"/>
      <c r="AS10" s="51"/>
      <c r="AT10" s="46">
        <f>データ!W6</f>
        <v>0.31</v>
      </c>
      <c r="AU10" s="46"/>
      <c r="AV10" s="46"/>
      <c r="AW10" s="46"/>
      <c r="AX10" s="46"/>
      <c r="AY10" s="46"/>
      <c r="AZ10" s="46"/>
      <c r="BA10" s="46"/>
      <c r="BB10" s="46">
        <f>データ!X6</f>
        <v>312.89999999999998</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119</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7" t="s">
        <v>27</v>
      </c>
      <c r="BM45" s="58"/>
      <c r="BN45" s="58"/>
      <c r="BO45" s="58"/>
      <c r="BP45" s="58"/>
      <c r="BQ45" s="58"/>
      <c r="BR45" s="58"/>
      <c r="BS45" s="58"/>
      <c r="BT45" s="58"/>
      <c r="BU45" s="58"/>
      <c r="BV45" s="58"/>
      <c r="BW45" s="58"/>
      <c r="BX45" s="58"/>
      <c r="BY45" s="58"/>
      <c r="BZ45" s="59"/>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0"/>
      <c r="BM46" s="61"/>
      <c r="BN46" s="61"/>
      <c r="BO46" s="61"/>
      <c r="BP46" s="61"/>
      <c r="BQ46" s="61"/>
      <c r="BR46" s="61"/>
      <c r="BS46" s="61"/>
      <c r="BT46" s="61"/>
      <c r="BU46" s="61"/>
      <c r="BV46" s="61"/>
      <c r="BW46" s="61"/>
      <c r="BX46" s="61"/>
      <c r="BY46" s="61"/>
      <c r="BZ46" s="62"/>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120</v>
      </c>
      <c r="BM47" s="85"/>
      <c r="BN47" s="85"/>
      <c r="BO47" s="85"/>
      <c r="BP47" s="85"/>
      <c r="BQ47" s="85"/>
      <c r="BR47" s="85"/>
      <c r="BS47" s="85"/>
      <c r="BT47" s="85"/>
      <c r="BU47" s="85"/>
      <c r="BV47" s="85"/>
      <c r="BW47" s="85"/>
      <c r="BX47" s="85"/>
      <c r="BY47" s="85"/>
      <c r="BZ47" s="8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4"/>
      <c r="BM56" s="85"/>
      <c r="BN56" s="85"/>
      <c r="BO56" s="85"/>
      <c r="BP56" s="85"/>
      <c r="BQ56" s="85"/>
      <c r="BR56" s="85"/>
      <c r="BS56" s="85"/>
      <c r="BT56" s="85"/>
      <c r="BU56" s="85"/>
      <c r="BV56" s="85"/>
      <c r="BW56" s="85"/>
      <c r="BX56" s="85"/>
      <c r="BY56" s="85"/>
      <c r="BZ56" s="8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4"/>
      <c r="BM57" s="85"/>
      <c r="BN57" s="85"/>
      <c r="BO57" s="85"/>
      <c r="BP57" s="85"/>
      <c r="BQ57" s="85"/>
      <c r="BR57" s="85"/>
      <c r="BS57" s="85"/>
      <c r="BT57" s="85"/>
      <c r="BU57" s="85"/>
      <c r="BV57" s="85"/>
      <c r="BW57" s="85"/>
      <c r="BX57" s="85"/>
      <c r="BY57" s="85"/>
      <c r="BZ57" s="8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4"/>
      <c r="BM58" s="85"/>
      <c r="BN58" s="85"/>
      <c r="BO58" s="85"/>
      <c r="BP58" s="85"/>
      <c r="BQ58" s="85"/>
      <c r="BR58" s="85"/>
      <c r="BS58" s="85"/>
      <c r="BT58" s="85"/>
      <c r="BU58" s="85"/>
      <c r="BV58" s="85"/>
      <c r="BW58" s="85"/>
      <c r="BX58" s="85"/>
      <c r="BY58" s="85"/>
      <c r="BZ58" s="8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x14ac:dyDescent="0.15">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84"/>
      <c r="BM60" s="85"/>
      <c r="BN60" s="85"/>
      <c r="BO60" s="85"/>
      <c r="BP60" s="85"/>
      <c r="BQ60" s="85"/>
      <c r="BR60" s="85"/>
      <c r="BS60" s="85"/>
      <c r="BT60" s="85"/>
      <c r="BU60" s="85"/>
      <c r="BV60" s="85"/>
      <c r="BW60" s="85"/>
      <c r="BX60" s="85"/>
      <c r="BY60" s="85"/>
      <c r="BZ60" s="86"/>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84"/>
      <c r="BM61" s="85"/>
      <c r="BN61" s="85"/>
      <c r="BO61" s="85"/>
      <c r="BP61" s="85"/>
      <c r="BQ61" s="85"/>
      <c r="BR61" s="85"/>
      <c r="BS61" s="85"/>
      <c r="BT61" s="85"/>
      <c r="BU61" s="85"/>
      <c r="BV61" s="85"/>
      <c r="BW61" s="85"/>
      <c r="BX61" s="85"/>
      <c r="BY61" s="85"/>
      <c r="BZ61" s="8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7" t="s">
        <v>29</v>
      </c>
      <c r="BM64" s="58"/>
      <c r="BN64" s="58"/>
      <c r="BO64" s="58"/>
      <c r="BP64" s="58"/>
      <c r="BQ64" s="58"/>
      <c r="BR64" s="58"/>
      <c r="BS64" s="58"/>
      <c r="BT64" s="58"/>
      <c r="BU64" s="58"/>
      <c r="BV64" s="58"/>
      <c r="BW64" s="58"/>
      <c r="BX64" s="58"/>
      <c r="BY64" s="58"/>
      <c r="BZ64" s="59"/>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0"/>
      <c r="BM65" s="61"/>
      <c r="BN65" s="61"/>
      <c r="BO65" s="61"/>
      <c r="BP65" s="61"/>
      <c r="BQ65" s="61"/>
      <c r="BR65" s="61"/>
      <c r="BS65" s="61"/>
      <c r="BT65" s="61"/>
      <c r="BU65" s="61"/>
      <c r="BV65" s="61"/>
      <c r="BW65" s="61"/>
      <c r="BX65" s="61"/>
      <c r="BY65" s="61"/>
      <c r="BZ65" s="62"/>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118</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43</v>
      </c>
      <c r="O86" s="26" t="str">
        <f>データ!EO6</f>
        <v>【0.16】</v>
      </c>
    </row>
  </sheetData>
  <sheetProtection algorithmName="SHA-512" hashValue="0dkSCn2pv3q7uhkyKW34aSF/FYSyycQYUYRN28UBYM2A1bQpx6WBiP+rbEfcFba8hDxekc7cNjsl9lc0GEFzjg==" saltValue="d0Df0jZtEWyPgEZs8mQnZQ==" spinCount="100000" sheet="1" objects="1" scenarios="1" formatCells="0" formatColumns="0" formatRows="0"/>
  <mergeCells count="46">
    <mergeCell ref="B60:BJ61"/>
    <mergeCell ref="BL64:BZ65"/>
    <mergeCell ref="BL10:BM10"/>
    <mergeCell ref="BL11:BZ13"/>
    <mergeCell ref="B14:BJ15"/>
    <mergeCell ref="BL14:BZ15"/>
    <mergeCell ref="BL45:BZ46"/>
    <mergeCell ref="BL16:BZ44"/>
    <mergeCell ref="BL47:BZ63"/>
    <mergeCell ref="BL66:BZ82"/>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1" t="s">
        <v>54</v>
      </c>
      <c r="I3" s="72"/>
      <c r="J3" s="72"/>
      <c r="K3" s="72"/>
      <c r="L3" s="72"/>
      <c r="M3" s="72"/>
      <c r="N3" s="72"/>
      <c r="O3" s="72"/>
      <c r="P3" s="72"/>
      <c r="Q3" s="72"/>
      <c r="R3" s="72"/>
      <c r="S3" s="72"/>
      <c r="T3" s="72"/>
      <c r="U3" s="72"/>
      <c r="V3" s="72"/>
      <c r="W3" s="72"/>
      <c r="X3" s="73"/>
      <c r="Y3" s="77" t="s">
        <v>55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57</v>
      </c>
      <c r="B4" s="30"/>
      <c r="C4" s="30"/>
      <c r="D4" s="30"/>
      <c r="E4" s="30"/>
      <c r="F4" s="30"/>
      <c r="G4" s="30"/>
      <c r="H4" s="74"/>
      <c r="I4" s="75"/>
      <c r="J4" s="75"/>
      <c r="K4" s="75"/>
      <c r="L4" s="75"/>
      <c r="M4" s="75"/>
      <c r="N4" s="75"/>
      <c r="O4" s="75"/>
      <c r="P4" s="75"/>
      <c r="Q4" s="75"/>
      <c r="R4" s="75"/>
      <c r="S4" s="75"/>
      <c r="T4" s="75"/>
      <c r="U4" s="75"/>
      <c r="V4" s="75"/>
      <c r="W4" s="75"/>
      <c r="X4" s="76"/>
      <c r="Y4" s="70" t="s">
        <v>58</v>
      </c>
      <c r="Z4" s="70"/>
      <c r="AA4" s="70"/>
      <c r="AB4" s="70"/>
      <c r="AC4" s="70"/>
      <c r="AD4" s="70"/>
      <c r="AE4" s="70"/>
      <c r="AF4" s="70"/>
      <c r="AG4" s="70"/>
      <c r="AH4" s="70"/>
      <c r="AI4" s="70"/>
      <c r="AJ4" s="70" t="s">
        <v>59</v>
      </c>
      <c r="AK4" s="70"/>
      <c r="AL4" s="70"/>
      <c r="AM4" s="70"/>
      <c r="AN4" s="70"/>
      <c r="AO4" s="70"/>
      <c r="AP4" s="70"/>
      <c r="AQ4" s="70"/>
      <c r="AR4" s="70"/>
      <c r="AS4" s="70"/>
      <c r="AT4" s="70"/>
      <c r="AU4" s="70" t="s">
        <v>60</v>
      </c>
      <c r="AV4" s="70"/>
      <c r="AW4" s="70"/>
      <c r="AX4" s="70"/>
      <c r="AY4" s="70"/>
      <c r="AZ4" s="70"/>
      <c r="BA4" s="70"/>
      <c r="BB4" s="70"/>
      <c r="BC4" s="70"/>
      <c r="BD4" s="70"/>
      <c r="BE4" s="70"/>
      <c r="BF4" s="70" t="s">
        <v>61</v>
      </c>
      <c r="BG4" s="70"/>
      <c r="BH4" s="70"/>
      <c r="BI4" s="70"/>
      <c r="BJ4" s="70"/>
      <c r="BK4" s="70"/>
      <c r="BL4" s="70"/>
      <c r="BM4" s="70"/>
      <c r="BN4" s="70"/>
      <c r="BO4" s="70"/>
      <c r="BP4" s="70"/>
      <c r="BQ4" s="70" t="s">
        <v>62</v>
      </c>
      <c r="BR4" s="70"/>
      <c r="BS4" s="70"/>
      <c r="BT4" s="70"/>
      <c r="BU4" s="70"/>
      <c r="BV4" s="70"/>
      <c r="BW4" s="70"/>
      <c r="BX4" s="70"/>
      <c r="BY4" s="70"/>
      <c r="BZ4" s="70"/>
      <c r="CA4" s="70"/>
      <c r="CB4" s="70" t="s">
        <v>63</v>
      </c>
      <c r="CC4" s="70"/>
      <c r="CD4" s="70"/>
      <c r="CE4" s="70"/>
      <c r="CF4" s="70"/>
      <c r="CG4" s="70"/>
      <c r="CH4" s="70"/>
      <c r="CI4" s="70"/>
      <c r="CJ4" s="70"/>
      <c r="CK4" s="70"/>
      <c r="CL4" s="70"/>
      <c r="CM4" s="70" t="s">
        <v>64</v>
      </c>
      <c r="CN4" s="70"/>
      <c r="CO4" s="70"/>
      <c r="CP4" s="70"/>
      <c r="CQ4" s="70"/>
      <c r="CR4" s="70"/>
      <c r="CS4" s="70"/>
      <c r="CT4" s="70"/>
      <c r="CU4" s="70"/>
      <c r="CV4" s="70"/>
      <c r="CW4" s="70"/>
      <c r="CX4" s="70" t="s">
        <v>65</v>
      </c>
      <c r="CY4" s="70"/>
      <c r="CZ4" s="70"/>
      <c r="DA4" s="70"/>
      <c r="DB4" s="70"/>
      <c r="DC4" s="70"/>
      <c r="DD4" s="70"/>
      <c r="DE4" s="70"/>
      <c r="DF4" s="70"/>
      <c r="DG4" s="70"/>
      <c r="DH4" s="70"/>
      <c r="DI4" s="70" t="s">
        <v>66</v>
      </c>
      <c r="DJ4" s="70"/>
      <c r="DK4" s="70"/>
      <c r="DL4" s="70"/>
      <c r="DM4" s="70"/>
      <c r="DN4" s="70"/>
      <c r="DO4" s="70"/>
      <c r="DP4" s="70"/>
      <c r="DQ4" s="70"/>
      <c r="DR4" s="70"/>
      <c r="DS4" s="70"/>
      <c r="DT4" s="70" t="s">
        <v>67</v>
      </c>
      <c r="DU4" s="70"/>
      <c r="DV4" s="70"/>
      <c r="DW4" s="70"/>
      <c r="DX4" s="70"/>
      <c r="DY4" s="70"/>
      <c r="DZ4" s="70"/>
      <c r="EA4" s="70"/>
      <c r="EB4" s="70"/>
      <c r="EC4" s="70"/>
      <c r="ED4" s="70"/>
      <c r="EE4" s="70" t="s">
        <v>68</v>
      </c>
      <c r="EF4" s="70"/>
      <c r="EG4" s="70"/>
      <c r="EH4" s="70"/>
      <c r="EI4" s="70"/>
      <c r="EJ4" s="70"/>
      <c r="EK4" s="70"/>
      <c r="EL4" s="70"/>
      <c r="EM4" s="70"/>
      <c r="EN4" s="70"/>
      <c r="EO4" s="70"/>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303445</v>
      </c>
      <c r="D6" s="33">
        <f t="shared" si="3"/>
        <v>47</v>
      </c>
      <c r="E6" s="33">
        <f t="shared" si="3"/>
        <v>17</v>
      </c>
      <c r="F6" s="33">
        <f t="shared" si="3"/>
        <v>5</v>
      </c>
      <c r="G6" s="33">
        <f t="shared" si="3"/>
        <v>0</v>
      </c>
      <c r="H6" s="33" t="str">
        <f t="shared" si="3"/>
        <v>和歌山県　高野町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3.38</v>
      </c>
      <c r="Q6" s="34">
        <f t="shared" si="3"/>
        <v>100</v>
      </c>
      <c r="R6" s="34">
        <f t="shared" si="3"/>
        <v>3400</v>
      </c>
      <c r="S6" s="34">
        <f t="shared" si="3"/>
        <v>2889</v>
      </c>
      <c r="T6" s="34">
        <f t="shared" si="3"/>
        <v>137.03</v>
      </c>
      <c r="U6" s="34">
        <f t="shared" si="3"/>
        <v>21.08</v>
      </c>
      <c r="V6" s="34">
        <f t="shared" si="3"/>
        <v>97</v>
      </c>
      <c r="W6" s="34">
        <f t="shared" si="3"/>
        <v>0.31</v>
      </c>
      <c r="X6" s="34">
        <f t="shared" si="3"/>
        <v>312.89999999999998</v>
      </c>
      <c r="Y6" s="35">
        <f>IF(Y7="",NA(),Y7)</f>
        <v>104.71</v>
      </c>
      <c r="Z6" s="35">
        <f t="shared" ref="Z6:AH6" si="4">IF(Z7="",NA(),Z7)</f>
        <v>103.3</v>
      </c>
      <c r="AA6" s="35">
        <f t="shared" si="4"/>
        <v>106.01</v>
      </c>
      <c r="AB6" s="35">
        <f t="shared" si="4"/>
        <v>104.05</v>
      </c>
      <c r="AC6" s="35">
        <f t="shared" si="4"/>
        <v>100.95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294.92</v>
      </c>
      <c r="BG6" s="35">
        <f t="shared" ref="BG6:BO6" si="7">IF(BG7="",NA(),BG7)</f>
        <v>200.67</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46.81</v>
      </c>
      <c r="BR6" s="35">
        <f t="shared" ref="BR6:BZ6" si="8">IF(BR7="",NA(),BR7)</f>
        <v>57.53</v>
      </c>
      <c r="BS6" s="35">
        <f t="shared" si="8"/>
        <v>60.26</v>
      </c>
      <c r="BT6" s="35">
        <f t="shared" si="8"/>
        <v>26.42</v>
      </c>
      <c r="BU6" s="35">
        <f t="shared" si="8"/>
        <v>44.28</v>
      </c>
      <c r="BV6" s="35">
        <f t="shared" si="8"/>
        <v>55.32</v>
      </c>
      <c r="BW6" s="35">
        <f t="shared" si="8"/>
        <v>59.8</v>
      </c>
      <c r="BX6" s="35">
        <f t="shared" si="8"/>
        <v>57.77</v>
      </c>
      <c r="BY6" s="35">
        <f t="shared" si="8"/>
        <v>57.31</v>
      </c>
      <c r="BZ6" s="35">
        <f t="shared" si="8"/>
        <v>57.08</v>
      </c>
      <c r="CA6" s="34" t="str">
        <f>IF(CA7="","",IF(CA7="-","【-】","【"&amp;SUBSTITUTE(TEXT(CA7,"#,##0.00"),"-","△")&amp;"】"))</f>
        <v>【60.94】</v>
      </c>
      <c r="CB6" s="35">
        <f>IF(CB7="",NA(),CB7)</f>
        <v>337.18</v>
      </c>
      <c r="CC6" s="35">
        <f t="shared" ref="CC6:CK6" si="9">IF(CC7="",NA(),CC7)</f>
        <v>236.96</v>
      </c>
      <c r="CD6" s="35">
        <f t="shared" si="9"/>
        <v>253.63</v>
      </c>
      <c r="CE6" s="35">
        <f t="shared" si="9"/>
        <v>602.41</v>
      </c>
      <c r="CF6" s="35">
        <f t="shared" si="9"/>
        <v>275.01</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60.49</v>
      </c>
      <c r="CN6" s="35">
        <f t="shared" ref="CN6:CV6" si="10">IF(CN7="",NA(),CN7)</f>
        <v>62.96</v>
      </c>
      <c r="CO6" s="35">
        <f t="shared" si="10"/>
        <v>54.32</v>
      </c>
      <c r="CP6" s="35">
        <f t="shared" si="10"/>
        <v>51.85</v>
      </c>
      <c r="CQ6" s="35">
        <f t="shared" si="10"/>
        <v>55.56</v>
      </c>
      <c r="CR6" s="35">
        <f t="shared" si="10"/>
        <v>60.65</v>
      </c>
      <c r="CS6" s="35">
        <f t="shared" si="10"/>
        <v>51.75</v>
      </c>
      <c r="CT6" s="35">
        <f t="shared" si="10"/>
        <v>50.68</v>
      </c>
      <c r="CU6" s="35">
        <f t="shared" si="10"/>
        <v>50.14</v>
      </c>
      <c r="CV6" s="35">
        <f t="shared" si="10"/>
        <v>54.83</v>
      </c>
      <c r="CW6" s="34" t="str">
        <f>IF(CW7="","",IF(CW7="-","【-】","【"&amp;SUBSTITUTE(TEXT(CW7,"#,##0.00"),"-","△")&amp;"】"))</f>
        <v>【54.84】</v>
      </c>
      <c r="CX6" s="35">
        <f>IF(CX7="",NA(),CX7)</f>
        <v>100</v>
      </c>
      <c r="CY6" s="35">
        <f t="shared" ref="CY6:DG6" si="11">IF(CY7="",NA(),CY7)</f>
        <v>100</v>
      </c>
      <c r="CZ6" s="35">
        <f t="shared" si="11"/>
        <v>100</v>
      </c>
      <c r="DA6" s="35">
        <f t="shared" si="11"/>
        <v>93.27</v>
      </c>
      <c r="DB6" s="35">
        <f t="shared" si="11"/>
        <v>95.88</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303445</v>
      </c>
      <c r="D7" s="37">
        <v>47</v>
      </c>
      <c r="E7" s="37">
        <v>17</v>
      </c>
      <c r="F7" s="37">
        <v>5</v>
      </c>
      <c r="G7" s="37">
        <v>0</v>
      </c>
      <c r="H7" s="37" t="s">
        <v>98</v>
      </c>
      <c r="I7" s="37" t="s">
        <v>99</v>
      </c>
      <c r="J7" s="37" t="s">
        <v>100</v>
      </c>
      <c r="K7" s="37" t="s">
        <v>101</v>
      </c>
      <c r="L7" s="37" t="s">
        <v>102</v>
      </c>
      <c r="M7" s="37" t="s">
        <v>103</v>
      </c>
      <c r="N7" s="38" t="s">
        <v>104</v>
      </c>
      <c r="O7" s="38" t="s">
        <v>105</v>
      </c>
      <c r="P7" s="38">
        <v>3.38</v>
      </c>
      <c r="Q7" s="38">
        <v>100</v>
      </c>
      <c r="R7" s="38">
        <v>3400</v>
      </c>
      <c r="S7" s="38">
        <v>2889</v>
      </c>
      <c r="T7" s="38">
        <v>137.03</v>
      </c>
      <c r="U7" s="38">
        <v>21.08</v>
      </c>
      <c r="V7" s="38">
        <v>97</v>
      </c>
      <c r="W7" s="38">
        <v>0.31</v>
      </c>
      <c r="X7" s="38">
        <v>312.89999999999998</v>
      </c>
      <c r="Y7" s="38">
        <v>104.71</v>
      </c>
      <c r="Z7" s="38">
        <v>103.3</v>
      </c>
      <c r="AA7" s="38">
        <v>106.01</v>
      </c>
      <c r="AB7" s="38">
        <v>104.05</v>
      </c>
      <c r="AC7" s="38">
        <v>100.95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294.92</v>
      </c>
      <c r="BG7" s="38">
        <v>200.67</v>
      </c>
      <c r="BH7" s="38">
        <v>0</v>
      </c>
      <c r="BI7" s="38">
        <v>0</v>
      </c>
      <c r="BJ7" s="38">
        <v>0</v>
      </c>
      <c r="BK7" s="38">
        <v>974.93</v>
      </c>
      <c r="BL7" s="38">
        <v>855.8</v>
      </c>
      <c r="BM7" s="38">
        <v>789.46</v>
      </c>
      <c r="BN7" s="38">
        <v>826.83</v>
      </c>
      <c r="BO7" s="38">
        <v>867.83</v>
      </c>
      <c r="BP7" s="38">
        <v>832.52</v>
      </c>
      <c r="BQ7" s="38">
        <v>46.81</v>
      </c>
      <c r="BR7" s="38">
        <v>57.53</v>
      </c>
      <c r="BS7" s="38">
        <v>60.26</v>
      </c>
      <c r="BT7" s="38">
        <v>26.42</v>
      </c>
      <c r="BU7" s="38">
        <v>44.28</v>
      </c>
      <c r="BV7" s="38">
        <v>55.32</v>
      </c>
      <c r="BW7" s="38">
        <v>59.8</v>
      </c>
      <c r="BX7" s="38">
        <v>57.77</v>
      </c>
      <c r="BY7" s="38">
        <v>57.31</v>
      </c>
      <c r="BZ7" s="38">
        <v>57.08</v>
      </c>
      <c r="CA7" s="38">
        <v>60.94</v>
      </c>
      <c r="CB7" s="38">
        <v>337.18</v>
      </c>
      <c r="CC7" s="38">
        <v>236.96</v>
      </c>
      <c r="CD7" s="38">
        <v>253.63</v>
      </c>
      <c r="CE7" s="38">
        <v>602.41</v>
      </c>
      <c r="CF7" s="38">
        <v>275.01</v>
      </c>
      <c r="CG7" s="38">
        <v>283.17</v>
      </c>
      <c r="CH7" s="38">
        <v>263.76</v>
      </c>
      <c r="CI7" s="38">
        <v>274.35000000000002</v>
      </c>
      <c r="CJ7" s="38">
        <v>273.52</v>
      </c>
      <c r="CK7" s="38">
        <v>274.99</v>
      </c>
      <c r="CL7" s="38">
        <v>253.04</v>
      </c>
      <c r="CM7" s="38">
        <v>60.49</v>
      </c>
      <c r="CN7" s="38">
        <v>62.96</v>
      </c>
      <c r="CO7" s="38">
        <v>54.32</v>
      </c>
      <c r="CP7" s="38">
        <v>51.85</v>
      </c>
      <c r="CQ7" s="38">
        <v>55.56</v>
      </c>
      <c r="CR7" s="38">
        <v>60.65</v>
      </c>
      <c r="CS7" s="38">
        <v>51.75</v>
      </c>
      <c r="CT7" s="38">
        <v>50.68</v>
      </c>
      <c r="CU7" s="38">
        <v>50.14</v>
      </c>
      <c r="CV7" s="38">
        <v>54.83</v>
      </c>
      <c r="CW7" s="38">
        <v>54.84</v>
      </c>
      <c r="CX7" s="38">
        <v>100</v>
      </c>
      <c r="CY7" s="38">
        <v>100</v>
      </c>
      <c r="CZ7" s="38">
        <v>100</v>
      </c>
      <c r="DA7" s="38">
        <v>93.27</v>
      </c>
      <c r="DB7" s="38">
        <v>95.88</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NEC-02</cp:lastModifiedBy>
  <dcterms:created xsi:type="dcterms:W3CDTF">2021-12-03T08:00:18Z</dcterms:created>
  <dcterms:modified xsi:type="dcterms:W3CDTF">2022-01-13T08:31:21Z</dcterms:modified>
  <cp:category/>
</cp:coreProperties>
</file>