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Koeikigyo-A\10.ぎょうせい\コ.高野町(上水道）\01.アドバイザリ\R03年度\50.経営比較分析表\"/>
    </mc:Choice>
  </mc:AlternateContent>
  <xr:revisionPtr revIDLastSave="0" documentId="13_ncr:1_{F9EDFF6A-3926-42AE-B4F5-B4FD9BF2EBA4}" xr6:coauthVersionLast="47" xr6:coauthVersionMax="47" xr10:uidLastSave="{00000000-0000-0000-0000-000000000000}"/>
  <workbookProtection workbookAlgorithmName="SHA-512" workbookHashValue="8PFpBCJKpiJjYBc56YvduPj06rtmvvl5RGpbo/pd8wTqxQ18s21ZtHETP0ToJ2W8iPH4pvBxCDi0uVMFVBhPwQ==" workbookSaltValue="9j8bfJ3Jmu66EchUB1tN0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<sst xmlns="http://schemas.openxmlformats.org/spreadsheetml/2006/main" count="236" uniqueCount="120">
  <si>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</si>
  <si>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</si>
  <si>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</si>
  <si>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</si>
  <si>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</si>
  <si>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</si>
  <si>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</si>
  <si>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</si>
  <si>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</si>
  <si>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</si>
  <si>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</si>
  <si>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</si>
  <si>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</si>
  <si>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</si>
  <si>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</si>
  <si>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</si>
  <si>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</si>
  <si>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</si>
  <si>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</si>
  <si>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</si>
  <si>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</si>
  <si>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</si>
  <si>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</si>
  <si>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</si>
  <si>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</si>
  <si>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</si>
  <si>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</si>
  <si>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</si>
  <si>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</si>
  <si>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</si>
  <si>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</si>
  <si>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</si>
  <si>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</si>
  <si>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</si>
  <si>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</si>
  <si>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</si>
  <si>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</si>
  <si>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</si>
  <si>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</si>
  <si>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</si>
  <si>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</si>
  <si>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</si>
  <si>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</si>
  <si>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</si>
  <si>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</si>
  <si>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</si>
  <si>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</si>
  <si>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</si>
  <si>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</si>
  <si>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</si>
  <si>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</si>
  <si>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</si>
  <si>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</si>
  <si>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</si>
  <si>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</si>
  <si>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</si>
  <si>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</si>
  <si>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</si>
  <si>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</si>
  <si>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</si>
  <si>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</si>
  <si>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</si>
  <si>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</si>
  <si>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</si>
  <si>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</si>
  <si>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</si>
  <si>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</si>
  <si>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</si>
  <si>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</si>
  <si>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</si>
  <si>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</si>
  <si>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</si>
  <si>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</si>
  <si>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</si>
  <si>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</si>
  <si>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</si>
  <si>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</si>
  <si>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</si>
  <si>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</si>
  <si>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</si>
  <si>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</si>
  <si>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</si>
  <si>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</si>
  <si>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</si>
  <si>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</si>
  <si>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</si>
  <si>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</si>
  <si>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</si>
  <si>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</si>
  <si>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</si>
  <si>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</si>
  <si>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</si>
  <si>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</si>
  <si>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</si>
  <si>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</si>
  <si>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</si>
  <si>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</si>
  <si>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</si>
  <si>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</si>
  <si>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</si>
  <si>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</si>
  <si>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</si>
  <si>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</si>
  <si>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</si>
  <si>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</si>
  <si>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</si>
  <si>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</si>
  <si>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</si>
  <si>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</si>
  <si>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</si>
  <si>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</si>
  <si>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</si>
  <si>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</si>
  <si>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</si>
  <si>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</si>
  <si>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</si>
  <si>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</si>
  <si>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平成９年以降の供用開始から経過年数が浅く、老朽化の懸念は少ないため、管渠更新は行っておらず、管渠改善率は0％となっている。
将来的な更新・修繕費用の発生を見越し、計画的に修繕・更新を実施していくことが重要である。
機械装置等は経年劣化が進んでいるため、計画に基づいた適切な更新投資の実施により、ライフサイクルコストの削減に努める。</t>
    <rPh sb="100" eb="102">
      <t>ジュウヨウ</t>
    </rPh>
    <rPh sb="141" eb="143">
      <t>ジッシ</t>
    </rPh>
    <phoneticPr fontId="4"/>
  </si>
  <si>
    <t>高野町では公共下水道・特定環境保全公共下水道・農業集落排水・個別排水処理・生活排水処理と下水道事業を展開しており、下水道の普及啓蒙に努めている。
このうち、特定環境保全公共下水道は西細川処理区の汚水処理を担っている。
汚水処理原価が高く施設利用率が低いことが課題であり、経営は一般会計からの繰入に頼っている状態である。経費の削減に鋭意、継続的に取り組んできたところであるが、それも限界に達している。今後は、使用料単価の見直しや施設規模の適正化の検討にも取り組む必要がある。</t>
    <rPh sb="63" eb="65">
      <t>ケイモウ</t>
    </rPh>
    <rPh sb="148" eb="149">
      <t>タヨ</t>
    </rPh>
    <rPh sb="159" eb="161">
      <t>ケイヒ</t>
    </rPh>
    <rPh sb="162" eb="164">
      <t>サクゲン</t>
    </rPh>
    <rPh sb="165" eb="167">
      <t>エイイ</t>
    </rPh>
    <rPh sb="168" eb="171">
      <t>ケイゾクテキ</t>
    </rPh>
    <rPh sb="172" eb="173">
      <t>ト</t>
    </rPh>
    <rPh sb="174" eb="175">
      <t>ク</t>
    </rPh>
    <rPh sb="190" eb="192">
      <t>ゲンカイ</t>
    </rPh>
    <rPh sb="193" eb="194">
      <t>タッ</t>
    </rPh>
    <rPh sb="199" eb="201">
      <t>コンゴ</t>
    </rPh>
    <rPh sb="218" eb="221">
      <t>テキセイカ</t>
    </rPh>
    <phoneticPr fontId="4"/>
  </si>
  <si>
    <t xml:space="preserve">①収益的収支比率は概ね100％前後で推移しているが、収入の大半は一般会計からの繰入金であり、基準外繰入が含まれている。
企業債償還額は、前年度は、その全額を一般会計等において負担することとしていたが、今年度はその一部が減額されたため、④企業債残高対事業規模比率はゼロから増加している。
汚水処理費に比して使用料収入が少なく、⑤経費回収率は100％を大きく下回っている。今年度は、コロナ対策として使用料の3か月無償化により使用料収入が大幅減となったため、前年度より悪化した。使用料収入の確保と汚水処理費の削減に引き続き取り組んでいく必要がある。
地方債の元利償還金が大きく、⑥汚水処理原価も類似団体平均を上回る水準で推移している。
⑦施設利用率は汚水処理水量が増加したことで改善し、50％を上回ったものの、現状の施設・設備は過大であると考えられる。そのため、現状施設の一層の有効な活用方法や、施設の更新時においては人口動向を踏まえた最適な施設規模について検討しなけれなならない。
⑧水洗化率は高い水準を維持している。
人口減少によって使用料収入が年々減少傾向にあり、施設維持管理費の削減も取り組んでいるが、それも限界に達している。今後は使用料の見直しを行うなど、財源の確保に取り組む必要がある。
</t>
    <rPh sb="46" eb="48">
      <t>キジュン</t>
    </rPh>
    <rPh sb="48" eb="49">
      <t>ガイ</t>
    </rPh>
    <rPh sb="49" eb="51">
      <t>クリイレ</t>
    </rPh>
    <rPh sb="52" eb="53">
      <t>フク</t>
    </rPh>
    <rPh sb="60" eb="62">
      <t>キギョウ</t>
    </rPh>
    <rPh sb="62" eb="63">
      <t>サイ</t>
    </rPh>
    <rPh sb="63" eb="65">
      <t>ショウカン</t>
    </rPh>
    <rPh sb="65" eb="66">
      <t>ガク</t>
    </rPh>
    <rPh sb="68" eb="71">
      <t>ゼンネンド</t>
    </rPh>
    <rPh sb="75" eb="77">
      <t>ゼンガク</t>
    </rPh>
    <rPh sb="78" eb="80">
      <t>イッパン</t>
    </rPh>
    <rPh sb="80" eb="82">
      <t>カイケイ</t>
    </rPh>
    <rPh sb="82" eb="83">
      <t>トウ</t>
    </rPh>
    <rPh sb="87" eb="89">
      <t>フタン</t>
    </rPh>
    <rPh sb="100" eb="103">
      <t>コンネンド</t>
    </rPh>
    <rPh sb="106" eb="108">
      <t>イチブ</t>
    </rPh>
    <rPh sb="109" eb="111">
      <t>ゲンガク</t>
    </rPh>
    <rPh sb="135" eb="137">
      <t>ゾウカ</t>
    </rPh>
    <rPh sb="143" eb="145">
      <t>オスイ</t>
    </rPh>
    <rPh sb="145" eb="147">
      <t>ショリ</t>
    </rPh>
    <rPh sb="147" eb="148">
      <t>ヒ</t>
    </rPh>
    <rPh sb="149" eb="150">
      <t>ヒ</t>
    </rPh>
    <rPh sb="152" eb="155">
      <t>シヨウリョウ</t>
    </rPh>
    <rPh sb="155" eb="157">
      <t>シュウニュウ</t>
    </rPh>
    <rPh sb="158" eb="159">
      <t>スク</t>
    </rPh>
    <rPh sb="163" eb="165">
      <t>ケイヒ</t>
    </rPh>
    <rPh sb="165" eb="167">
      <t>カイシュウ</t>
    </rPh>
    <rPh sb="167" eb="168">
      <t>リツ</t>
    </rPh>
    <rPh sb="184" eb="187">
      <t>コンネンド</t>
    </rPh>
    <rPh sb="192" eb="194">
      <t>タイサク</t>
    </rPh>
    <rPh sb="197" eb="200">
      <t>シヨウリョウ</t>
    </rPh>
    <rPh sb="203" eb="204">
      <t>ゲツ</t>
    </rPh>
    <rPh sb="204" eb="207">
      <t>ムショウカ</t>
    </rPh>
    <rPh sb="210" eb="213">
      <t>シヨウリョウ</t>
    </rPh>
    <rPh sb="213" eb="215">
      <t>シュウニュウ</t>
    </rPh>
    <rPh sb="216" eb="219">
      <t>オオハバゲン</t>
    </rPh>
    <rPh sb="226" eb="229">
      <t>ゼンネンド</t>
    </rPh>
    <rPh sb="231" eb="233">
      <t>アッカ</t>
    </rPh>
    <rPh sb="272" eb="275">
      <t>チホウサイ</t>
    </rPh>
    <rPh sb="276" eb="278">
      <t>ガンリ</t>
    </rPh>
    <rPh sb="278" eb="280">
      <t>ショウカン</t>
    </rPh>
    <rPh sb="287" eb="289">
      <t>オスイ</t>
    </rPh>
    <rPh sb="289" eb="291">
      <t>ショリ</t>
    </rPh>
    <rPh sb="291" eb="293">
      <t>ゲンカ</t>
    </rPh>
    <rPh sb="294" eb="298">
      <t>ルイジダンタイ</t>
    </rPh>
    <rPh sb="298" eb="300">
      <t>ヘイキン</t>
    </rPh>
    <rPh sb="301" eb="303">
      <t>ウワマワ</t>
    </rPh>
    <rPh sb="304" eb="306">
      <t>スイジュン</t>
    </rPh>
    <rPh sb="307" eb="309">
      <t>スイイ</t>
    </rPh>
    <rPh sb="322" eb="328">
      <t>オスイショリスイリョウ</t>
    </rPh>
    <rPh sb="329" eb="331">
      <t>ゾウカ</t>
    </rPh>
    <rPh sb="336" eb="338">
      <t>カイゼン</t>
    </rPh>
    <rPh sb="344" eb="346">
      <t>ウワマワ</t>
    </rPh>
    <rPh sb="395" eb="397">
      <t>シセツ</t>
    </rPh>
    <rPh sb="398" eb="400">
      <t>コウシン</t>
    </rPh>
    <rPh sb="400" eb="401">
      <t>ジ</t>
    </rPh>
    <rPh sb="415" eb="417">
      <t>サイテキ</t>
    </rPh>
    <rPh sb="440" eb="443">
      <t>スイセンカ</t>
    </rPh>
    <rPh sb="443" eb="444">
      <t>リツ</t>
    </rPh>
    <rPh sb="445" eb="446">
      <t>タカ</t>
    </rPh>
    <rPh sb="447" eb="449">
      <t>スイジュン</t>
    </rPh>
    <rPh sb="450" eb="452">
      <t>イジ</t>
    </rPh>
    <rPh sb="458" eb="462">
      <t>ジンコウゲンショウ</t>
    </rPh>
    <rPh sb="466" eb="469">
      <t>シヨウリョウ</t>
    </rPh>
    <rPh sb="482" eb="484">
      <t>シセツ</t>
    </rPh>
    <rPh sb="484" eb="489">
      <t>イジカンリヒ</t>
    </rPh>
    <rPh sb="490" eb="492">
      <t>サクゲン</t>
    </rPh>
    <rPh sb="493" eb="494">
      <t>ト</t>
    </rPh>
    <rPh sb="495" eb="496">
      <t>ク</t>
    </rPh>
    <rPh sb="505" eb="507">
      <t>ゲンカイ</t>
    </rPh>
    <rPh sb="508" eb="509">
      <t>タッ</t>
    </rPh>
    <rPh sb="514" eb="516">
      <t>コンゴ</t>
    </rPh>
    <rPh sb="517" eb="520">
      <t>シヨウリョウ</t>
    </rPh>
    <rPh sb="521" eb="523">
      <t>ミナオ</t>
    </rPh>
    <rPh sb="525" eb="526">
      <t>オコナ</t>
    </rPh>
    <rPh sb="530" eb="532">
      <t>ザイゲン</t>
    </rPh>
    <rPh sb="533" eb="535">
      <t>カクホ</t>
    </rPh>
    <rPh sb="536" eb="537">
      <t>ト</t>
    </rPh>
    <rPh sb="538" eb="539">
      <t>ク</t>
    </rPh>
    <rPh sb="540" eb="5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</si>
</sst>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8-4639-88FD-3208FCB3BE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638-4639-88FD-3208FCB3BE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c:v>
                </c:pt>
                <c:pt idx="1">
                  <c:v>40</c:v>
                </c:pt>
                <c:pt idx="2">
                  <c:v>40</c:v>
                </c:pt>
                <c:pt idx="3">
                  <c:v>48</c:v>
                </c:pt>
                <c:pt idx="4">
                  <c:v>54</c:v>
                </c:pt>
              </c:numCache>
            </c:numRef>
          </c:val>
          <c:extLst>
            <c:ext xmlns:c16="http://schemas.microsoft.com/office/drawing/2014/chart" uri="{C3380CC4-5D6E-409C-BE32-E72D297353CC}">
              <c16:uniqueId val="{00000000-32FA-460B-8CD3-83C8577187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2FA-460B-8CD3-83C8577187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96.05</c:v>
                </c:pt>
                <c:pt idx="1">
                  <c:v>95.65</c:v>
                </c:pt>
                <c:pt idx="2">
                  <c:v>84.85</c:v>
                </c:pt>
                <c:pt idx="3">
                  <c:v>95.16</c:v>
                </c:pt>
                <c:pt idx="4">
                  <c:v>91.38</c:v>
                </c:pt>
              </c:numCache>
            </c:numRef>
          </c:val>
          <c:extLst>
            <c:ext xmlns:c16="http://schemas.microsoft.com/office/drawing/2014/chart" uri="{C3380CC4-5D6E-409C-BE32-E72D297353CC}">
              <c16:uniqueId val="{00000000-788A-4871-96A1-D69DE9FBDF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788A-4871-96A1-D69DE9FBDF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98.65</c:v>
                </c:pt>
                <c:pt idx="1">
                  <c:v>103.98</c:v>
                </c:pt>
                <c:pt idx="2">
                  <c:v>102.69</c:v>
                </c:pt>
                <c:pt idx="3">
                  <c:v>105.56</c:v>
                </c:pt>
                <c:pt idx="4">
                  <c:v>105.34</c:v>
                </c:pt>
              </c:numCache>
            </c:numRef>
          </c:val>
          <c:extLst>
            <c:ext xmlns:c16="http://schemas.microsoft.com/office/drawing/2014/chart" uri="{C3380CC4-5D6E-409C-BE32-E72D297353CC}">
              <c16:uniqueId val="{00000000-4DD9-4950-A2C8-35871EAAD4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9-4950-A2C8-35871EAAD4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1-4207-9673-1AA6A40C4E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1-4207-9673-1AA6A40C4E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3-4098-8A40-AA83FFB561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3-4098-8A40-AA83FFB561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0-4937-BEF6-12341B2ADC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0-4937-BEF6-12341B2ADC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1-42B6-82B1-3FCE7A5D7E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1-42B6-82B1-3FCE7A5D7E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2090.64</c:v>
                </c:pt>
                <c:pt idx="1">
                  <c:v>0</c:v>
                </c:pt>
                <c:pt idx="2" formatCode="#,##0.00;&quot;△&quot;#,##0.00;&quot;-&quot;">
                  <c:v>2708.95</c:v>
                </c:pt>
                <c:pt idx="3">
                  <c:v>0</c:v>
                </c:pt>
                <c:pt idx="4" formatCode="#,##0.00;&quot;△&quot;#,##0.00;&quot;-&quot;">
                  <c:v>823.78</c:v>
                </c:pt>
              </c:numCache>
            </c:numRef>
          </c:val>
          <c:extLst>
            <c:ext xmlns:c16="http://schemas.microsoft.com/office/drawing/2014/chart" uri="{C3380CC4-5D6E-409C-BE32-E72D297353CC}">
              <c16:uniqueId val="{00000000-BCE1-4149-92D4-823843C6EA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CE1-4149-92D4-823843C6EA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60.61</c:v>
                </c:pt>
                <c:pt idx="1">
                  <c:v>71.680000000000007</c:v>
                </c:pt>
                <c:pt idx="2">
                  <c:v>65.319999999999993</c:v>
                </c:pt>
                <c:pt idx="3">
                  <c:v>65.459999999999994</c:v>
                </c:pt>
                <c:pt idx="4">
                  <c:v>47.6</c:v>
                </c:pt>
              </c:numCache>
            </c:numRef>
          </c:val>
          <c:extLst>
            <c:ext xmlns:c16="http://schemas.microsoft.com/office/drawing/2014/chart" uri="{C3380CC4-5D6E-409C-BE32-E72D297353CC}">
              <c16:uniqueId val="{00000000-B7AC-41E4-B9A8-E74DCCC3F2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7AC-41E4-B9A8-E74DCCC3F2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423.7</c:v>
                </c:pt>
                <c:pt idx="1">
                  <c:v>353.73</c:v>
                </c:pt>
                <c:pt idx="2">
                  <c:v>419.66</c:v>
                </c:pt>
                <c:pt idx="3">
                  <c:v>381.72</c:v>
                </c:pt>
                <c:pt idx="4">
                  <c:v>418.52</c:v>
                </c:pt>
              </c:numCache>
            </c:numRef>
          </c:val>
          <c:extLst>
            <c:ext xmlns:c16="http://schemas.microsoft.com/office/drawing/2014/chart" uri="{C3380CC4-5D6E-409C-BE32-E72D297353CC}">
              <c16:uniqueId val="{00000000-DD7D-4CA7-9F33-F84CB42403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D7D-4CA7-9F33-F84CB42403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2889</v>
      </c>
      <c r="AM8" s="51"/>
      <c r="AN8" s="51"/>
      <c r="AO8" s="51"/>
      <c r="AP8" s="51"/>
      <c r="AQ8" s="51"/>
      <c r="AR8" s="51"/>
      <c r="AS8" s="51"/>
      <c r="AT8" s="46">
        <f>データ!T6</f>
        <v>137.03</v>
      </c>
      <c r="AU8" s="46"/>
      <c r="AV8" s="46"/>
      <c r="AW8" s="46"/>
      <c r="AX8" s="46"/>
      <c r="AY8" s="46"/>
      <c r="AZ8" s="46"/>
      <c r="BA8" s="46"/>
      <c r="BB8" s="46">
        <f>データ!U6</f>
        <v>21.08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2.02</v>
      </c>
      <c r="Q10" s="46"/>
      <c r="R10" s="46"/>
      <c r="S10" s="46"/>
      <c r="T10" s="46"/>
      <c r="U10" s="46"/>
      <c r="V10" s="46"/>
      <c r="W10" s="46">
        <f>データ!Q6</f>
        <v>50.38</v>
      </c>
      <c r="X10" s="46"/>
      <c r="Y10" s="46"/>
      <c r="Z10" s="46"/>
      <c r="AA10" s="46"/>
      <c r="AB10" s="46"/>
      <c r="AC10" s="46"/>
      <c r="AD10" s="51">
        <f>データ!R6</f>
        <v>3400</v>
      </c>
      <c r="AE10" s="51"/>
      <c r="AF10" s="51"/>
      <c r="AG10" s="51"/>
      <c r="AH10" s="51"/>
      <c r="AI10" s="51"/>
      <c r="AJ10" s="51"/>
      <c r="AK10" s="2"/>
      <c r="AL10" s="51">
        <f>データ!V6</f>
        <v>58</v>
      </c>
      <c r="AM10" s="51"/>
      <c r="AN10" s="51"/>
      <c r="AO10" s="51"/>
      <c r="AP10" s="51"/>
      <c r="AQ10" s="51"/>
      <c r="AR10" s="51"/>
      <c r="AS10" s="51"/>
      <c r="AT10" s="46">
        <f>データ!W6</f>
        <v>0.08</v>
      </c>
      <c r="AU10" s="46"/>
      <c r="AV10" s="46"/>
      <c r="AW10" s="46"/>
      <c r="AX10" s="46"/>
      <c r="AY10" s="46"/>
      <c r="AZ10" s="46"/>
      <c r="BA10" s="46"/>
      <c r="BB10" s="46">
        <f>データ!X6</f>
        <v>725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3"/>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3"/>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3"/>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3"/>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3"/>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3"/>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3"/>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3"/>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3"/>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3"/>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3"/>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3"/>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3"/>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3"/>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3"/>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3"/>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3"/>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3"/>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3"/>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3"/>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3"/>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3"/>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3"/>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3"/>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3"/>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1"/>
      <c r="BN59" s="71"/>
      <c r="BO59" s="71"/>
      <c r="BP59" s="71"/>
      <c r="BQ59" s="71"/>
      <c r="BR59" s="71"/>
      <c r="BS59" s="71"/>
      <c r="BT59" s="71"/>
      <c r="BU59" s="71"/>
      <c r="BV59" s="71"/>
      <c r="BW59" s="71"/>
      <c r="BX59" s="71"/>
      <c r="BY59" s="71"/>
      <c r="BZ59" s="72"/>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3"/>
      <c r="BM60" s="71"/>
      <c r="BN60" s="71"/>
      <c r="BO60" s="71"/>
      <c r="BP60" s="71"/>
      <c r="BQ60" s="71"/>
      <c r="BR60" s="71"/>
      <c r="BS60" s="71"/>
      <c r="BT60" s="71"/>
      <c r="BU60" s="71"/>
      <c r="BV60" s="71"/>
      <c r="BW60" s="71"/>
      <c r="BX60" s="71"/>
      <c r="BY60" s="71"/>
      <c r="BZ60" s="7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3"/>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3"/>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3"/>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3"/>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Rh4LxWcgE+AbqwDQlT7Ln2gPM1ddE9orHB04WlpJw5HP031apcyiZpwYZvFeNPJtfWcwpyo39YVemFbcPEgBdw==" saltValue="itef3iKY/l15KJj8BQvsK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303445</v>
      </c>
      <c r="D6" s="33">
        <f t="shared" si="3"/>
        <v>47</v>
      </c>
      <c r="E6" s="33">
        <f t="shared" si="3"/>
        <v>17</v>
      </c>
      <c r="F6" s="33">
        <f t="shared" si="3"/>
        <v>4</v>
      </c>
      <c r="G6" s="33">
        <f t="shared" si="3"/>
        <v>0</v>
      </c>
      <c r="H6" s="33" t="str">
        <f t="shared" si="3"/>
        <v>和歌山県　高野町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2.02</v>
      </c>
      <c r="Q6" s="34">
        <f t="shared" si="3"/>
        <v>50.38</v>
      </c>
      <c r="R6" s="34">
        <f t="shared" si="3"/>
        <v>3400</v>
      </c>
      <c r="S6" s="34">
        <f t="shared" si="3"/>
        <v>2889</v>
      </c>
      <c r="T6" s="34">
        <f t="shared" si="3"/>
        <v>137.03</v>
      </c>
      <c r="U6" s="34">
        <f t="shared" si="3"/>
        <v>21.08</v>
      </c>
      <c r="V6" s="34">
        <f t="shared" si="3"/>
        <v>58</v>
      </c>
      <c r="W6" s="34">
        <f t="shared" si="3"/>
        <v>0.08</v>
      </c>
      <c r="X6" s="34">
        <f t="shared" si="3"/>
        <v>725</v>
      </c>
      <c r="Y6" s="35">
        <f>IF(Y7="",NA(),Y7)</f>
        <v>98.65</v>
      </c>
      <c r="Z6" s="35">
        <f t="shared" ref="Z6:AH6" si="4">IF(Z7="",NA(),Z7)</f>
        <v>103.98</v>
      </c>
      <c r="AA6" s="35">
        <f t="shared" si="4"/>
        <v>102.69</v>
      </c>
      <c r="AB6" s="35">
        <f t="shared" si="4"/>
        <v>105.56</v>
      </c>
      <c r="AC6" s="35">
        <f t="shared" si="4"/>
        <v>105.34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2090.64</v>
      </c>
      <c r="BG6" s="34">
        <f t="shared" ref="BG6:BO6" si="7">IF(BG7="",NA(),BG7)</f>
        <v>0</v>
      </c>
      <c r="BH6" s="35">
        <f t="shared" si="7"/>
        <v>2708.95</v>
      </c>
      <c r="BI6" s="34">
        <f t="shared" si="7"/>
        <v>0</v>
      </c>
      <c r="BJ6" s="35">
        <f t="shared" si="7"/>
        <v>823.78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60.61</v>
      </c>
      <c r="BR6" s="35">
        <f t="shared" ref="BR6:BZ6" si="8">IF(BR7="",NA(),BR7)</f>
        <v>71.680000000000007</v>
      </c>
      <c r="BS6" s="35">
        <f t="shared" si="8"/>
        <v>65.319999999999993</v>
      </c>
      <c r="BT6" s="35">
        <f t="shared" si="8"/>
        <v>65.459999999999994</v>
      </c>
      <c r="BU6" s="35">
        <f t="shared" si="8"/>
        <v>47.6</v>
      </c>
      <c r="BV6" s="35">
        <f t="shared" si="8"/>
        <v>69.87</v>
      </c>
      <c r="BW6" s="35">
        <f t="shared" si="8"/>
        <v>74.3</v>
      </c>
      <c r="BX6" s="35">
        <f t="shared" si="8"/>
        <v>72.260000000000005</v>
      </c>
      <c r="BY6" s="35">
        <f t="shared" si="8"/>
        <v>71.84</v>
      </c>
      <c r="BZ6" s="35">
        <f t="shared" si="8"/>
        <v>73.36</v>
      </c>
      <c r="CA6" s="34" t="str">
        <f>IF(CA7="","",IF(CA7="-","【-】","【"&amp;SUBSTITUTE(TEXT(CA7,"#,##0.00"),"-","△")&amp;"】"))</f>
        <v>【75.29】</v>
      </c>
      <c r="CB6" s="35">
        <f>IF(CB7="",NA(),CB7)</f>
        <v>423.7</v>
      </c>
      <c r="CC6" s="35">
        <f t="shared" ref="CC6:CK6" si="9">IF(CC7="",NA(),CC7)</f>
        <v>353.73</v>
      </c>
      <c r="CD6" s="35">
        <f t="shared" si="9"/>
        <v>419.66</v>
      </c>
      <c r="CE6" s="35">
        <f t="shared" si="9"/>
        <v>381.72</v>
      </c>
      <c r="CF6" s="35">
        <f t="shared" si="9"/>
        <v>418.52</v>
      </c>
      <c r="CG6" s="35">
        <f t="shared" si="9"/>
        <v>234.96</v>
      </c>
      <c r="CH6" s="35">
        <f t="shared" si="9"/>
        <v>221.81</v>
      </c>
      <c r="CI6" s="35">
        <f t="shared" si="9"/>
        <v>230.02</v>
      </c>
      <c r="CJ6" s="35">
        <f t="shared" si="9"/>
        <v>228.47</v>
      </c>
      <c r="CK6" s="35">
        <f t="shared" si="9"/>
        <v>224.88</v>
      </c>
      <c r="CL6" s="34" t="str">
        <f>IF(CL7="","",IF(CL7="-","【-】","【"&amp;SUBSTITUTE(TEXT(CL7,"#,##0.00"),"-","△")&amp;"】"))</f>
        <v>【215.41】</v>
      </c>
      <c r="CM6" s="35">
        <f>IF(CM7="",NA(),CM7)</f>
        <v>48</v>
      </c>
      <c r="CN6" s="35">
        <f t="shared" ref="CN6:CV6" si="10">IF(CN7="",NA(),CN7)</f>
        <v>40</v>
      </c>
      <c r="CO6" s="35">
        <f t="shared" si="10"/>
        <v>40</v>
      </c>
      <c r="CP6" s="35">
        <f t="shared" si="10"/>
        <v>48</v>
      </c>
      <c r="CQ6" s="35">
        <f t="shared" si="10"/>
        <v>54</v>
      </c>
      <c r="CR6" s="35">
        <f t="shared" si="10"/>
        <v>42.9</v>
      </c>
      <c r="CS6" s="35">
        <f t="shared" si="10"/>
        <v>43.36</v>
      </c>
      <c r="CT6" s="35">
        <f t="shared" si="10"/>
        <v>42.56</v>
      </c>
      <c r="CU6" s="35">
        <f t="shared" si="10"/>
        <v>42.47</v>
      </c>
      <c r="CV6" s="35">
        <f t="shared" si="10"/>
        <v>42.4</v>
      </c>
      <c r="CW6" s="34" t="str">
        <f>IF(CW7="","",IF(CW7="-","【-】","【"&amp;SUBSTITUTE(TEXT(CW7,"#,##0.00"),"-","△")&amp;"】"))</f>
        <v>【42.90】</v>
      </c>
      <c r="CX6" s="35">
        <f>IF(CX7="",NA(),CX7)</f>
        <v>96.05</v>
      </c>
      <c r="CY6" s="35">
        <f t="shared" ref="CY6:DG6" si="11">IF(CY7="",NA(),CY7)</f>
        <v>95.65</v>
      </c>
      <c r="CZ6" s="35">
        <f t="shared" si="11"/>
        <v>84.85</v>
      </c>
      <c r="DA6" s="35">
        <f t="shared" si="11"/>
        <v>95.16</v>
      </c>
      <c r="DB6" s="35">
        <f t="shared" si="11"/>
        <v>91.38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303445</v>
      </c>
      <c r="D7" s="37">
        <v>47</v>
      </c>
      <c r="E7" s="37">
        <v>17</v>
      </c>
      <c r="F7" s="37">
        <v>4</v>
      </c>
      <c r="G7" s="37">
        <v>0</v>
      </c>
      <c r="H7" s="37" t="s">
        <v>98</v>
      </c>
      <c r="I7" s="37" t="s">
        <v>99</v>
      </c>
      <c r="J7" s="37" t="s">
        <v>100</v>
      </c>
      <c r="K7" s="37" t="s">
        <v>101</v>
      </c>
      <c r="L7" s="37" t="s">
        <v>102</v>
      </c>
      <c r="M7" s="37" t="s">
        <v>103</v>
      </c>
      <c r="N7" s="38" t="s">
        <v>104</v>
      </c>
      <c r="O7" s="38" t="s">
        <v>105</v>
      </c>
      <c r="P7" s="38">
        <v>2.02</v>
      </c>
      <c r="Q7" s="38">
        <v>50.38</v>
      </c>
      <c r="R7" s="38">
        <v>3400</v>
      </c>
      <c r="S7" s="38">
        <v>2889</v>
      </c>
      <c r="T7" s="38">
        <v>137.03</v>
      </c>
      <c r="U7" s="38">
        <v>21.08</v>
      </c>
      <c r="V7" s="38">
        <v>58</v>
      </c>
      <c r="W7" s="38">
        <v>0.08</v>
      </c>
      <c r="X7" s="38">
        <v>725</v>
      </c>
      <c r="Y7" s="38">
        <v>98.65</v>
      </c>
      <c r="Z7" s="38">
        <v>103.98</v>
      </c>
      <c r="AA7" s="38">
        <v>102.69</v>
      </c>
      <c r="AB7" s="38">
        <v>105.56</v>
      </c>
      <c r="AC7" s="38">
        <v>105.34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2090.64</v>
      </c>
      <c r="BG7" s="38">
        <v>0</v>
      </c>
      <c r="BH7" s="38">
        <v>2708.95</v>
      </c>
      <c r="BI7" s="38">
        <v>0</v>
      </c>
      <c r="BJ7" s="38">
        <v>823.78</v>
      </c>
      <c r="BK7" s="38">
        <v>1298.9100000000001</v>
      </c>
      <c r="BL7" s="38">
        <v>1243.71</v>
      </c>
      <c r="BM7" s="38">
        <v>1194.1500000000001</v>
      </c>
      <c r="BN7" s="38">
        <v>1206.79</v>
      </c>
      <c r="BO7" s="38">
        <v>1258.43</v>
      </c>
      <c r="BP7" s="38">
        <v>1260.21</v>
      </c>
      <c r="BQ7" s="38">
        <v>60.61</v>
      </c>
      <c r="BR7" s="38">
        <v>71.680000000000007</v>
      </c>
      <c r="BS7" s="38">
        <v>65.319999999999993</v>
      </c>
      <c r="BT7" s="38">
        <v>65.459999999999994</v>
      </c>
      <c r="BU7" s="38">
        <v>47.6</v>
      </c>
      <c r="BV7" s="38">
        <v>69.87</v>
      </c>
      <c r="BW7" s="38">
        <v>74.3</v>
      </c>
      <c r="BX7" s="38">
        <v>72.260000000000005</v>
      </c>
      <c r="BY7" s="38">
        <v>71.84</v>
      </c>
      <c r="BZ7" s="38">
        <v>73.36</v>
      </c>
      <c r="CA7" s="38">
        <v>75.290000000000006</v>
      </c>
      <c r="CB7" s="38">
        <v>423.7</v>
      </c>
      <c r="CC7" s="38">
        <v>353.73</v>
      </c>
      <c r="CD7" s="38">
        <v>419.66</v>
      </c>
      <c r="CE7" s="38">
        <v>381.72</v>
      </c>
      <c r="CF7" s="38">
        <v>418.52</v>
      </c>
      <c r="CG7" s="38">
        <v>234.96</v>
      </c>
      <c r="CH7" s="38">
        <v>221.81</v>
      </c>
      <c r="CI7" s="38">
        <v>230.02</v>
      </c>
      <c r="CJ7" s="38">
        <v>228.47</v>
      </c>
      <c r="CK7" s="38">
        <v>224.88</v>
      </c>
      <c r="CL7" s="38">
        <v>215.41</v>
      </c>
      <c r="CM7" s="38">
        <v>48</v>
      </c>
      <c r="CN7" s="38">
        <v>40</v>
      </c>
      <c r="CO7" s="38">
        <v>40</v>
      </c>
      <c r="CP7" s="38">
        <v>48</v>
      </c>
      <c r="CQ7" s="38">
        <v>54</v>
      </c>
      <c r="CR7" s="38">
        <v>42.9</v>
      </c>
      <c r="CS7" s="38">
        <v>43.36</v>
      </c>
      <c r="CT7" s="38">
        <v>42.56</v>
      </c>
      <c r="CU7" s="38">
        <v>42.47</v>
      </c>
      <c r="CV7" s="38">
        <v>42.4</v>
      </c>
      <c r="CW7" s="38">
        <v>42.9</v>
      </c>
      <c r="CX7" s="38">
        <v>96.05</v>
      </c>
      <c r="CY7" s="38">
        <v>95.65</v>
      </c>
      <c r="CZ7" s="38">
        <v>84.85</v>
      </c>
      <c r="DA7" s="38">
        <v>95.16</v>
      </c>
      <c r="DB7" s="38">
        <v>91.38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dcterms:created xsi:type="dcterms:W3CDTF">2021-12-03T07:51:59Z</dcterms:created>
  <dcterms:modified xsi:type="dcterms:W3CDTF">2022-01-14T02:56:19Z</dcterms:modified>
  <cp:category/>
</cp:coreProperties>
</file>