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Z:\Koeikigyo-A\10.ぎょうせい\コ.高野町(上水道）\01.アドバイザリ\R03年度\50.経営比較分析表\"/>
    </mc:Choice>
  </mc:AlternateContent>
  <xr:revisionPtr revIDLastSave="0" documentId="13_ncr:1_{20605ED2-709D-4C39-88CB-DF2BB27AF6CA}" xr6:coauthVersionLast="47" xr6:coauthVersionMax="47" xr10:uidLastSave="{00000000-0000-0000-0000-000000000000}"/>
  <workbookProtection workbookAlgorithmName="SHA-512" workbookHashValue="dL3vn8YTd62r4ttdpRILJitDd+ouBzs45KUZAqg2NFvRMrHBZe+Vxtv6AEIOz5Bn8jtKou1754MFzwZdIdCv9A==" workbookSaltValue="uf2G3UPoc4FMww0nQ0Wviw=="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W8" i="4"/>
  <c r="I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<sst xmlns="http://schemas.openxmlformats.org/spreadsheetml/2006/main" count="236" uniqueCount="119">
  <si>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</si>
  <si>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</si>
  <si>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</si>
  <si>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</si>
  <si>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</si>
  <si>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</si>
  <si>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</si>
  <si>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</si>
  <si>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</si>
  <si>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</si>
  <si>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</si>
  <si>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</si>
  <si>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</si>
  <si>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</si>
  <si>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</si>
  <si>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</si>
  <si>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</si>
  <si>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</si>
  <si>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</si>
  <si>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</si>
  <si>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</si>
  <si>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</si>
  <si>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</si>
  <si>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</si>
  <si>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</si>
  <si>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</si>
  <si>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</si>
  <si>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</si>
  <si>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</si>
  <si>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</si>
  <si>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</si>
  <si>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</si>
  <si>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</si>
  <si>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</si>
  <si>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</si>
  <si>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</si>
  <si>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</si>
  <si>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</si>
  <si>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</si>
  <si>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</si>
  <si>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</si>
  <si>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</si>
  <si>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</si>
  <si>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</si>
  <si>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</si>
  <si>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</si>
  <si>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</si>
  <si>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</si>
  <si>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</si>
  <si>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</si>
  <si>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</si>
  <si>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</si>
  <si>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</si>
  <si>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</si>
  <si>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</si>
  <si>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</si>
  <si>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</si>
  <si>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</si>
  <si>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</si>
  <si>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</si>
  <si>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</si>
  <si>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</si>
  <si>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</si>
  <si>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</si>
  <si>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</si>
  <si>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</si>
  <si>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</si>
  <si>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</si>
  <si>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</si>
  <si>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</si>
  <si>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</si>
  <si>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</si>
  <si>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</si>
  <si>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</si>
  <si>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</si>
  <si>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</si>
  <si>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</si>
  <si>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</si>
  <si>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</si>
  <si>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</si>
  <si>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</si>
  <si>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</si>
  <si>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</si>
  <si>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</si>
  <si>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</si>
  <si>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</si>
  <si>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</si>
  <si>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</si>
  <si>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</si>
  <si>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</si>
  <si>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</si>
  <si>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</si>
  <si>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</si>
  <si>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</si>
  <si>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</si>
  <si>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</si>
  <si>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</si>
  <si>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</si>
  <si>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</si>
  <si>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</si>
  <si>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</si>
  <si>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</si>
  <si>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</si>
  <si>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</si>
  <si>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</si>
  <si>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</si>
  <si>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</si>
  <si>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</si>
  <si>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</si>
  <si>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</si>
  <si>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</si>
  <si>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</si>
  <si>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</si>
  <si>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</si>
  <si>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</si>
  <si>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</si>
  <si>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2年度以降、昭和初期からある管路の改築・更新に計画的に取り組んだため、直近の③管渠改善率は０％である。現在は、今後必要となる処理施設の耐震化や改築、陥没対策のための調査を行いながら、長寿命化計画に沿って施設の改修を進めている。</t>
    <rPh sb="0" eb="2">
      <t>ヘイセイ</t>
    </rPh>
    <rPh sb="3" eb="5">
      <t>ネンド</t>
    </rPh>
    <rPh sb="5" eb="7">
      <t>イコウ</t>
    </rPh>
    <rPh sb="8" eb="12">
      <t>ショウワショキ</t>
    </rPh>
    <rPh sb="16" eb="18">
      <t>カンロ</t>
    </rPh>
    <rPh sb="19" eb="21">
      <t>カイチク</t>
    </rPh>
    <rPh sb="22" eb="24">
      <t>コウシン</t>
    </rPh>
    <rPh sb="25" eb="28">
      <t>ケイカクテキ</t>
    </rPh>
    <rPh sb="29" eb="30">
      <t>ト</t>
    </rPh>
    <rPh sb="31" eb="32">
      <t>ク</t>
    </rPh>
    <rPh sb="37" eb="39">
      <t>チョッキン</t>
    </rPh>
    <rPh sb="41" eb="43">
      <t>カンキョ</t>
    </rPh>
    <rPh sb="43" eb="45">
      <t>カイゼン</t>
    </rPh>
    <rPh sb="45" eb="46">
      <t>リツ</t>
    </rPh>
    <rPh sb="53" eb="55">
      <t>ゲンザイ</t>
    </rPh>
    <rPh sb="57" eb="59">
      <t>コンゴ</t>
    </rPh>
    <rPh sb="59" eb="61">
      <t>ヒツヨウ</t>
    </rPh>
    <rPh sb="64" eb="68">
      <t>ショリシセツ</t>
    </rPh>
    <rPh sb="69" eb="72">
      <t>タイシンカ</t>
    </rPh>
    <rPh sb="73" eb="75">
      <t>カイチク</t>
    </rPh>
    <rPh sb="76" eb="78">
      <t>カンボツ</t>
    </rPh>
    <rPh sb="78" eb="80">
      <t>タイサク</t>
    </rPh>
    <rPh sb="84" eb="86">
      <t>チョウサ</t>
    </rPh>
    <rPh sb="87" eb="88">
      <t>オコナ</t>
    </rPh>
    <rPh sb="93" eb="97">
      <t>チョウジュミョウカ</t>
    </rPh>
    <rPh sb="97" eb="99">
      <t>ケイカク</t>
    </rPh>
    <rPh sb="100" eb="101">
      <t>ソ</t>
    </rPh>
    <rPh sb="103" eb="105">
      <t>シセツ</t>
    </rPh>
    <rPh sb="106" eb="108">
      <t>カイシュウ</t>
    </rPh>
    <rPh sb="109" eb="110">
      <t>スス</t>
    </rPh>
    <phoneticPr fontId="4"/>
  </si>
  <si>
    <t>高野町では公共下水道・特定環境保全公共下水道・農業集落排水・個別排水処理・生活排水処理と下水道事業を展開しており、下水道の普及啓蒙に努めている。この結果、類似団体平均を大きく上回る高い水洗化率を達成している。
公共下水道は町中心部である高野山処理区の汚水処理を行っている。
将来的には人口減少による料金収入の減少が見込まれること、また、施設長寿命化に係る地方債の増加により、地方債償還の負担増が予測されることを鑑み、現在の安定した経営を継続していくために、重要施設の長寿命化による更新費用の抑制と施設規模の適正化に取り組み、一層の経営効率化に努める必要がある。</t>
    <rPh sb="63" eb="65">
      <t>ケイモウ</t>
    </rPh>
    <rPh sb="168" eb="170">
      <t>シセツ</t>
    </rPh>
    <rPh sb="170" eb="171">
      <t>チョウ</t>
    </rPh>
    <rPh sb="171" eb="174">
      <t>ジュミョウカ</t>
    </rPh>
    <rPh sb="175" eb="176">
      <t>カカ</t>
    </rPh>
    <rPh sb="177" eb="180">
      <t>チホウサイ</t>
    </rPh>
    <rPh sb="181" eb="183">
      <t>ゾウカ</t>
    </rPh>
    <rPh sb="187" eb="190">
      <t>チホウサイ</t>
    </rPh>
    <rPh sb="190" eb="192">
      <t>ショウカン</t>
    </rPh>
    <rPh sb="193" eb="195">
      <t>フタン</t>
    </rPh>
    <rPh sb="195" eb="196">
      <t>ゾウ</t>
    </rPh>
    <rPh sb="197" eb="199">
      <t>ヨソク</t>
    </rPh>
    <rPh sb="205" eb="206">
      <t>カンガ</t>
    </rPh>
    <rPh sb="274" eb="276">
      <t>ヒツヨウ</t>
    </rPh>
    <phoneticPr fontId="4"/>
  </si>
  <si>
    <t>今年度は、コロナ対策として使用料を3か月無償とした結果、使用料収入が大幅減となり、①収益的収支比率は100%を下回った。また、⑤経費回収率についても前年度まで100％と高い水準であったが、使用料収入の減少により100%を下回ることとなり、大きく悪化した。
⑥汚水処理原価は類似団体より低い水準を保っているが、今年度は有収水量の減少により前年度より増加した。
④企業債残高対給水収益比率は類似団体よりも低く、過度な企業債依存はない。今年度は、一般会計繰入金の負担額が増加したことにより、比率が減少した。
⑦施設利用率は汚水処理水量が減少したことにより前年度より悪化した。また、水洗化率は100%と良好である。
引き続き効率的な事業運営に取り組み、健全な経営状態を維持していく必要がある。</t>
    <rPh sb="0" eb="3">
      <t>コンネンド</t>
    </rPh>
    <rPh sb="8" eb="10">
      <t>タイサク</t>
    </rPh>
    <rPh sb="13" eb="16">
      <t>シヨウリョウ</t>
    </rPh>
    <rPh sb="20" eb="22">
      <t>ムショウ</t>
    </rPh>
    <rPh sb="25" eb="27">
      <t>ケッカ</t>
    </rPh>
    <rPh sb="28" eb="31">
      <t>シヨウリョウ</t>
    </rPh>
    <rPh sb="31" eb="33">
      <t>シュウニュウ</t>
    </rPh>
    <rPh sb="34" eb="37">
      <t>オオハバゲン</t>
    </rPh>
    <rPh sb="42" eb="44">
      <t>シュウエキ</t>
    </rPh>
    <rPh sb="44" eb="45">
      <t>テキ</t>
    </rPh>
    <rPh sb="45" eb="47">
      <t>シュウシ</t>
    </rPh>
    <rPh sb="47" eb="49">
      <t>ヒリツ</t>
    </rPh>
    <rPh sb="55" eb="57">
      <t>シタマワ</t>
    </rPh>
    <rPh sb="64" eb="66">
      <t>ケイヒ</t>
    </rPh>
    <rPh sb="66" eb="69">
      <t>カイシュウリツ</t>
    </rPh>
    <rPh sb="74" eb="77">
      <t>ゼンネンド</t>
    </rPh>
    <rPh sb="84" eb="85">
      <t>タカ</t>
    </rPh>
    <rPh sb="86" eb="88">
      <t>スイジュン</t>
    </rPh>
    <rPh sb="94" eb="97">
      <t>シヨウリョウ</t>
    </rPh>
    <rPh sb="97" eb="99">
      <t>シュウニュウ</t>
    </rPh>
    <rPh sb="100" eb="102">
      <t>ゲンショウ</t>
    </rPh>
    <rPh sb="110" eb="112">
      <t>シタマワ</t>
    </rPh>
    <rPh sb="119" eb="120">
      <t>オオ</t>
    </rPh>
    <rPh sb="122" eb="124">
      <t>アッカ</t>
    </rPh>
    <rPh sb="130" eb="134">
      <t>オスイショリ</t>
    </rPh>
    <rPh sb="134" eb="136">
      <t>ゲンカ</t>
    </rPh>
    <rPh sb="137" eb="141">
      <t>ルイジダンタイ</t>
    </rPh>
    <rPh sb="143" eb="144">
      <t>ヒク</t>
    </rPh>
    <rPh sb="145" eb="147">
      <t>スイジュン</t>
    </rPh>
    <rPh sb="148" eb="149">
      <t>タモ</t>
    </rPh>
    <rPh sb="155" eb="158">
      <t>コンネンド</t>
    </rPh>
    <rPh sb="159" eb="163">
      <t>ユウシュウスイリョウ</t>
    </rPh>
    <rPh sb="164" eb="166">
      <t>ゲンショウ</t>
    </rPh>
    <rPh sb="169" eb="172">
      <t>ゼンネンド</t>
    </rPh>
    <rPh sb="174" eb="176">
      <t>ゾウカ</t>
    </rPh>
    <rPh sb="182" eb="185">
      <t>キギョウサイ</t>
    </rPh>
    <rPh sb="185" eb="187">
      <t>ザンダカ</t>
    </rPh>
    <rPh sb="187" eb="188">
      <t>タイ</t>
    </rPh>
    <rPh sb="188" eb="190">
      <t>キュウスイ</t>
    </rPh>
    <rPh sb="190" eb="194">
      <t>シュウエキヒリツ</t>
    </rPh>
    <rPh sb="195" eb="199">
      <t>ルイジダンタイ</t>
    </rPh>
    <rPh sb="202" eb="203">
      <t>ヒク</t>
    </rPh>
    <rPh sb="205" eb="207">
      <t>カド</t>
    </rPh>
    <rPh sb="208" eb="211">
      <t>キギョウサイ</t>
    </rPh>
    <rPh sb="211" eb="213">
      <t>イゾン</t>
    </rPh>
    <rPh sb="217" eb="220">
      <t>コンネンド</t>
    </rPh>
    <rPh sb="222" eb="226">
      <t>イッパンカイケイ</t>
    </rPh>
    <rPh sb="226" eb="229">
      <t>クリイレキン</t>
    </rPh>
    <rPh sb="230" eb="233">
      <t>フタンガク</t>
    </rPh>
    <rPh sb="234" eb="236">
      <t>ゾウカ</t>
    </rPh>
    <rPh sb="244" eb="246">
      <t>ヒリツ</t>
    </rPh>
    <rPh sb="247" eb="249">
      <t>ゲンショウ</t>
    </rPh>
    <rPh sb="255" eb="257">
      <t>シセツ</t>
    </rPh>
    <rPh sb="257" eb="260">
      <t>リヨウリツ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</si>
</sst>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tint="4.9989318521683403E-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47-4C2F-8513-E41D425E87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0.15</c:v>
                </c:pt>
                <c:pt idx="2">
                  <c:v>0.16</c:v>
                </c:pt>
                <c:pt idx="3">
                  <c:v>0.1</c:v>
                </c:pt>
                <c:pt idx="4">
                  <c:v>0.09</c:v>
                </c:pt>
              </c:numCache>
            </c:numRef>
          </c:val>
          <c:smooth val="0"/>
          <c:extLst>
            <c:ext xmlns:c16="http://schemas.microsoft.com/office/drawing/2014/chart" uri="{C3380CC4-5D6E-409C-BE32-E72D297353CC}">
              <c16:uniqueId val="{00000001-C947-4C2F-8513-E41D425E87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62.8</c:v>
                </c:pt>
                <c:pt idx="1">
                  <c:v>54.43</c:v>
                </c:pt>
                <c:pt idx="2">
                  <c:v>69.73</c:v>
                </c:pt>
                <c:pt idx="3">
                  <c:v>71.38</c:v>
                </c:pt>
                <c:pt idx="4">
                  <c:v>59.33</c:v>
                </c:pt>
              </c:numCache>
            </c:numRef>
          </c:val>
          <c:extLst>
            <c:ext xmlns:c16="http://schemas.microsoft.com/office/drawing/2014/chart" uri="{C3380CC4-5D6E-409C-BE32-E72D297353CC}">
              <c16:uniqueId val="{00000000-4822-457B-9ECC-8E0D31DC071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55.58</c:v>
                </c:pt>
                <c:pt idx="1">
                  <c:v>54.05</c:v>
                </c:pt>
                <c:pt idx="2">
                  <c:v>57.54</c:v>
                </c:pt>
                <c:pt idx="3">
                  <c:v>55.55</c:v>
                </c:pt>
                <c:pt idx="4">
                  <c:v>55.84</c:v>
                </c:pt>
              </c:numCache>
            </c:numRef>
          </c:val>
          <c:smooth val="0"/>
          <c:extLst>
            <c:ext xmlns:c16="http://schemas.microsoft.com/office/drawing/2014/chart" uri="{C3380CC4-5D6E-409C-BE32-E72D297353CC}">
              <c16:uniqueId val="{00000001-4822-457B-9ECC-8E0D31DC071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AA5-4BCA-8A47-F91FCA3BAC7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92.88</c:v>
                </c:pt>
                <c:pt idx="2">
                  <c:v>92.87</c:v>
                </c:pt>
                <c:pt idx="3">
                  <c:v>91.64</c:v>
                </c:pt>
                <c:pt idx="4">
                  <c:v>92.34</c:v>
                </c:pt>
              </c:numCache>
            </c:numRef>
          </c:val>
          <c:smooth val="0"/>
          <c:extLst>
            <c:ext xmlns:c16="http://schemas.microsoft.com/office/drawing/2014/chart" uri="{C3380CC4-5D6E-409C-BE32-E72D297353CC}">
              <c16:uniqueId val="{00000001-2AA5-4BCA-8A47-F91FCA3BAC7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99.46</c:v>
                </c:pt>
                <c:pt idx="1">
                  <c:v>96.89</c:v>
                </c:pt>
                <c:pt idx="2">
                  <c:v>103.37</c:v>
                </c:pt>
                <c:pt idx="3">
                  <c:v>102.38</c:v>
                </c:pt>
                <c:pt idx="4">
                  <c:v>93.42</c:v>
                </c:pt>
              </c:numCache>
            </c:numRef>
          </c:val>
          <c:extLst>
            <c:ext xmlns:c16="http://schemas.microsoft.com/office/drawing/2014/chart" uri="{C3380CC4-5D6E-409C-BE32-E72D297353CC}">
              <c16:uniqueId val="{00000000-78B8-45E3-A4B1-36AEE21078D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B8-45E3-A4B1-36AEE21078D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91-4702-8632-E76A3157F1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91-4702-8632-E76A3157F1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F5-46C7-8942-317102FE182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F5-46C7-8942-317102FE182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E5-45A7-BAD4-CE0FF02E1D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E5-45A7-BAD4-CE0FF02E1D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51-4164-8EA2-2545B61B9C1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51-4164-8EA2-2545B61B9C1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260.79000000000002</c:v>
                </c:pt>
                <c:pt idx="1">
                  <c:v>233.51</c:v>
                </c:pt>
                <c:pt idx="2">
                  <c:v>439.85</c:v>
                </c:pt>
                <c:pt idx="3">
                  <c:v>479.89</c:v>
                </c:pt>
                <c:pt idx="4">
                  <c:v>269.39</c:v>
                </c:pt>
              </c:numCache>
            </c:numRef>
          </c:val>
          <c:extLst>
            <c:ext xmlns:c16="http://schemas.microsoft.com/office/drawing/2014/chart" uri="{C3380CC4-5D6E-409C-BE32-E72D297353CC}">
              <c16:uniqueId val="{00000000-6583-4B34-8CD4-0307BB53B7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671.97</c:v>
                </c:pt>
                <c:pt idx="1">
                  <c:v>798.84</c:v>
                </c:pt>
                <c:pt idx="2">
                  <c:v>692.13</c:v>
                </c:pt>
                <c:pt idx="3">
                  <c:v>807.75</c:v>
                </c:pt>
                <c:pt idx="4">
                  <c:v>812.92</c:v>
                </c:pt>
              </c:numCache>
            </c:numRef>
          </c:val>
          <c:smooth val="0"/>
          <c:extLst>
            <c:ext xmlns:c16="http://schemas.microsoft.com/office/drawing/2014/chart" uri="{C3380CC4-5D6E-409C-BE32-E72D297353CC}">
              <c16:uniqueId val="{00000001-6583-4B34-8CD4-0307BB53B7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105.99</c:v>
                </c:pt>
                <c:pt idx="2">
                  <c:v>100</c:v>
                </c:pt>
                <c:pt idx="3">
                  <c:v>100</c:v>
                </c:pt>
                <c:pt idx="4">
                  <c:v>79.38</c:v>
                </c:pt>
              </c:numCache>
            </c:numRef>
          </c:val>
          <c:extLst>
            <c:ext xmlns:c16="http://schemas.microsoft.com/office/drawing/2014/chart" uri="{C3380CC4-5D6E-409C-BE32-E72D297353CC}">
              <c16:uniqueId val="{00000000-04B7-440A-B238-18034B886A2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86.34</c:v>
                </c:pt>
                <c:pt idx="1">
                  <c:v>86.85</c:v>
                </c:pt>
                <c:pt idx="2">
                  <c:v>88.98</c:v>
                </c:pt>
                <c:pt idx="3">
                  <c:v>86.94</c:v>
                </c:pt>
                <c:pt idx="4">
                  <c:v>85.4</c:v>
                </c:pt>
              </c:numCache>
            </c:numRef>
          </c:val>
          <c:smooth val="0"/>
          <c:extLst>
            <c:ext xmlns:c16="http://schemas.microsoft.com/office/drawing/2014/chart" uri="{C3380CC4-5D6E-409C-BE32-E72D297353CC}">
              <c16:uniqueId val="{00000001-04B7-440A-B238-18034B886A2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153.1</c:v>
                </c:pt>
                <c:pt idx="1">
                  <c:v>150</c:v>
                </c:pt>
                <c:pt idx="2">
                  <c:v>158.22</c:v>
                </c:pt>
                <c:pt idx="3">
                  <c:v>160.47</c:v>
                </c:pt>
                <c:pt idx="4">
                  <c:v>166.79</c:v>
                </c:pt>
              </c:numCache>
            </c:numRef>
          </c:val>
          <c:extLst>
            <c:ext xmlns:c16="http://schemas.microsoft.com/office/drawing/2014/chart" uri="{C3380CC4-5D6E-409C-BE32-E72D297353CC}">
              <c16:uniqueId val="{00000000-CAB4-4B3B-B86D-BE51703D4A3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175.12</c:v>
                </c:pt>
                <c:pt idx="1">
                  <c:v>177.15</c:v>
                </c:pt>
                <c:pt idx="2">
                  <c:v>175.05</c:v>
                </c:pt>
                <c:pt idx="3">
                  <c:v>179.63</c:v>
                </c:pt>
                <c:pt idx="4">
                  <c:v>188.57</c:v>
                </c:pt>
              </c:numCache>
            </c:numRef>
          </c:val>
          <c:smooth val="0"/>
          <c:extLst>
            <c:ext xmlns:c16="http://schemas.microsoft.com/office/drawing/2014/chart" uri="{C3380CC4-5D6E-409C-BE32-E72D297353CC}">
              <c16:uniqueId val="{00000001-CAB4-4B3B-B86D-BE51703D4A3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高野町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Cd1</v>
      </c>
      <c r="X8" s="49"/>
      <c r="Y8" s="49"/>
      <c r="Z8" s="49"/>
      <c r="AA8" s="49"/>
      <c r="AB8" s="49"/>
      <c r="AC8" s="49"/>
      <c r="AD8" s="50" t="str">
        <f>データ!$M$6</f>
        <v>非設置</v>
      </c>
      <c r="AE8" s="50"/>
      <c r="AF8" s="50"/>
      <c r="AG8" s="50"/>
      <c r="AH8" s="50"/>
      <c r="AI8" s="50"/>
      <c r="AJ8" s="50"/>
      <c r="AK8" s="3"/>
      <c r="AL8" s="51">
        <f>データ!S6</f>
        <v>2889</v>
      </c>
      <c r="AM8" s="51"/>
      <c r="AN8" s="51"/>
      <c r="AO8" s="51"/>
      <c r="AP8" s="51"/>
      <c r="AQ8" s="51"/>
      <c r="AR8" s="51"/>
      <c r="AS8" s="51"/>
      <c r="AT8" s="46">
        <f>データ!T6</f>
        <v>137.03</v>
      </c>
      <c r="AU8" s="46"/>
      <c r="AV8" s="46"/>
      <c r="AW8" s="46"/>
      <c r="AX8" s="46"/>
      <c r="AY8" s="46"/>
      <c r="AZ8" s="46"/>
      <c r="BA8" s="46"/>
      <c r="BB8" s="46">
        <f>データ!U6</f>
        <v>21.08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75.38</v>
      </c>
      <c r="Q10" s="46"/>
      <c r="R10" s="46"/>
      <c r="S10" s="46"/>
      <c r="T10" s="46"/>
      <c r="U10" s="46"/>
      <c r="V10" s="46"/>
      <c r="W10" s="46">
        <f>データ!Q6</f>
        <v>61.03</v>
      </c>
      <c r="X10" s="46"/>
      <c r="Y10" s="46"/>
      <c r="Z10" s="46"/>
      <c r="AA10" s="46"/>
      <c r="AB10" s="46"/>
      <c r="AC10" s="46"/>
      <c r="AD10" s="51">
        <f>データ!R6</f>
        <v>3000</v>
      </c>
      <c r="AE10" s="51"/>
      <c r="AF10" s="51"/>
      <c r="AG10" s="51"/>
      <c r="AH10" s="51"/>
      <c r="AI10" s="51"/>
      <c r="AJ10" s="51"/>
      <c r="AK10" s="2"/>
      <c r="AL10" s="51">
        <f>データ!V6</f>
        <v>2162</v>
      </c>
      <c r="AM10" s="51"/>
      <c r="AN10" s="51"/>
      <c r="AO10" s="51"/>
      <c r="AP10" s="51"/>
      <c r="AQ10" s="51"/>
      <c r="AR10" s="51"/>
      <c r="AS10" s="51"/>
      <c r="AT10" s="46">
        <f>データ!W6</f>
        <v>1.43</v>
      </c>
      <c r="AU10" s="46"/>
      <c r="AV10" s="46"/>
      <c r="AW10" s="46"/>
      <c r="AX10" s="46"/>
      <c r="AY10" s="46"/>
      <c r="AZ10" s="46"/>
      <c r="BA10" s="46"/>
      <c r="BB10" s="46">
        <f>データ!X6</f>
        <v>1511.89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117</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0obVIf+D+HCCF5lu8kRHPiuZadJ0/h0lRWxYdrFU6i6iOLycOwCpaWU2iPm3tgIBZAUiSc2RTqiWcMNrjLTF2w==" saltValue="/5E7MOm/V28asmp+KjdC2g==" spinCount="100000" sheet="1" objects="1" scenarios="1" formatCells="0" formatColumns="0" formatRows="0"/>
  <mergeCells count="46">
    <mergeCell ref="BL66:BZ82"/>
    <mergeCell ref="BL47:BZ63"/>
    <mergeCell ref="B60:BJ61"/>
    <mergeCell ref="BL64:BZ65"/>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303445</v>
      </c>
      <c r="D6" s="33">
        <f t="shared" si="3"/>
        <v>47</v>
      </c>
      <c r="E6" s="33">
        <f t="shared" si="3"/>
        <v>17</v>
      </c>
      <c r="F6" s="33">
        <f t="shared" si="3"/>
        <v>1</v>
      </c>
      <c r="G6" s="33">
        <f t="shared" si="3"/>
        <v>0</v>
      </c>
      <c r="H6" s="33" t="str">
        <f t="shared" si="3"/>
        <v>和歌山県　高野町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75.38</v>
      </c>
      <c r="Q6" s="34">
        <f t="shared" si="3"/>
        <v>61.03</v>
      </c>
      <c r="R6" s="34">
        <f t="shared" si="3"/>
        <v>3000</v>
      </c>
      <c r="S6" s="34">
        <f t="shared" si="3"/>
        <v>2889</v>
      </c>
      <c r="T6" s="34">
        <f t="shared" si="3"/>
        <v>137.03</v>
      </c>
      <c r="U6" s="34">
        <f t="shared" si="3"/>
        <v>21.08</v>
      </c>
      <c r="V6" s="34">
        <f t="shared" si="3"/>
        <v>2162</v>
      </c>
      <c r="W6" s="34">
        <f t="shared" si="3"/>
        <v>1.43</v>
      </c>
      <c r="X6" s="34">
        <f t="shared" si="3"/>
        <v>1511.89</v>
      </c>
      <c r="Y6" s="35">
        <f>IF(Y7="",NA(),Y7)</f>
        <v>99.46</v>
      </c>
      <c r="Z6" s="35">
        <f t="shared" ref="Z6:AH6" si="4">IF(Z7="",NA(),Z7)</f>
        <v>96.89</v>
      </c>
      <c r="AA6" s="35">
        <f t="shared" si="4"/>
        <v>103.37</v>
      </c>
      <c r="AB6" s="35">
        <f t="shared" si="4"/>
        <v>102.38</v>
      </c>
      <c r="AC6" s="35">
        <f t="shared" si="4"/>
        <v>93.42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260.79000000000002</v>
      </c>
      <c r="BG6" s="35">
        <f t="shared" ref="BG6:BO6" si="7">IF(BG7="",NA(),BG7)</f>
        <v>233.51</v>
      </c>
      <c r="BH6" s="35">
        <f t="shared" si="7"/>
        <v>439.85</v>
      </c>
      <c r="BI6" s="35">
        <f t="shared" si="7"/>
        <v>479.89</v>
      </c>
      <c r="BJ6" s="35">
        <f t="shared" si="7"/>
        <v>269.39</v>
      </c>
      <c r="BK6" s="35">
        <f t="shared" si="7"/>
        <v>671.97</v>
      </c>
      <c r="BL6" s="35">
        <f t="shared" si="7"/>
        <v>798.84</v>
      </c>
      <c r="BM6" s="35">
        <f t="shared" si="7"/>
        <v>692.13</v>
      </c>
      <c r="BN6" s="35">
        <f t="shared" si="7"/>
        <v>807.75</v>
      </c>
      <c r="BO6" s="35">
        <f t="shared" si="7"/>
        <v>812.92</v>
      </c>
      <c r="BP6" s="34" t="str">
        <f>IF(BP7="","",IF(BP7="-","【-】","【"&amp;SUBSTITUTE(TEXT(BP7,"#,##0.00"),"-","△")&amp;"】"))</f>
        <v>【705.21】</v>
      </c>
      <c r="BQ6" s="35">
        <f>IF(BQ7="",NA(),BQ7)</f>
        <v>100</v>
      </c>
      <c r="BR6" s="35">
        <f t="shared" ref="BR6:BZ6" si="8">IF(BR7="",NA(),BR7)</f>
        <v>105.99</v>
      </c>
      <c r="BS6" s="35">
        <f t="shared" si="8"/>
        <v>100</v>
      </c>
      <c r="BT6" s="35">
        <f t="shared" si="8"/>
        <v>100</v>
      </c>
      <c r="BU6" s="35">
        <f t="shared" si="8"/>
        <v>79.38</v>
      </c>
      <c r="BV6" s="35">
        <f t="shared" si="8"/>
        <v>86.34</v>
      </c>
      <c r="BW6" s="35">
        <f t="shared" si="8"/>
        <v>86.85</v>
      </c>
      <c r="BX6" s="35">
        <f t="shared" si="8"/>
        <v>88.98</v>
      </c>
      <c r="BY6" s="35">
        <f t="shared" si="8"/>
        <v>86.94</v>
      </c>
      <c r="BZ6" s="35">
        <f t="shared" si="8"/>
        <v>85.4</v>
      </c>
      <c r="CA6" s="34" t="str">
        <f>IF(CA7="","",IF(CA7="-","【-】","【"&amp;SUBSTITUTE(TEXT(CA7,"#,##0.00"),"-","△")&amp;"】"))</f>
        <v>【98.96】</v>
      </c>
      <c r="CB6" s="35">
        <f>IF(CB7="",NA(),CB7)</f>
        <v>153.1</v>
      </c>
      <c r="CC6" s="35">
        <f t="shared" ref="CC6:CK6" si="9">IF(CC7="",NA(),CC7)</f>
        <v>150</v>
      </c>
      <c r="CD6" s="35">
        <f t="shared" si="9"/>
        <v>158.22</v>
      </c>
      <c r="CE6" s="35">
        <f t="shared" si="9"/>
        <v>160.47</v>
      </c>
      <c r="CF6" s="35">
        <f t="shared" si="9"/>
        <v>166.79</v>
      </c>
      <c r="CG6" s="35">
        <f t="shared" si="9"/>
        <v>175.12</v>
      </c>
      <c r="CH6" s="35">
        <f t="shared" si="9"/>
        <v>177.15</v>
      </c>
      <c r="CI6" s="35">
        <f t="shared" si="9"/>
        <v>175.05</v>
      </c>
      <c r="CJ6" s="35">
        <f t="shared" si="9"/>
        <v>179.63</v>
      </c>
      <c r="CK6" s="35">
        <f t="shared" si="9"/>
        <v>188.57</v>
      </c>
      <c r="CL6" s="34" t="str">
        <f>IF(CL7="","",IF(CL7="-","【-】","【"&amp;SUBSTITUTE(TEXT(CL7,"#,##0.00"),"-","△")&amp;"】"))</f>
        <v>【134.52】</v>
      </c>
      <c r="CM6" s="35">
        <f>IF(CM7="",NA(),CM7)</f>
        <v>62.8</v>
      </c>
      <c r="CN6" s="35">
        <f t="shared" ref="CN6:CV6" si="10">IF(CN7="",NA(),CN7)</f>
        <v>54.43</v>
      </c>
      <c r="CO6" s="35">
        <f t="shared" si="10"/>
        <v>69.73</v>
      </c>
      <c r="CP6" s="35">
        <f t="shared" si="10"/>
        <v>71.38</v>
      </c>
      <c r="CQ6" s="35">
        <f t="shared" si="10"/>
        <v>59.33</v>
      </c>
      <c r="CR6" s="35">
        <f t="shared" si="10"/>
        <v>55.58</v>
      </c>
      <c r="CS6" s="35">
        <f t="shared" si="10"/>
        <v>54.05</v>
      </c>
      <c r="CT6" s="35">
        <f t="shared" si="10"/>
        <v>57.54</v>
      </c>
      <c r="CU6" s="35">
        <f t="shared" si="10"/>
        <v>55.55</v>
      </c>
      <c r="CV6" s="35">
        <f t="shared" si="10"/>
        <v>55.84</v>
      </c>
      <c r="CW6" s="34" t="str">
        <f>IF(CW7="","",IF(CW7="-","【-】","【"&amp;SUBSTITUTE(TEXT(CW7,"#,##0.00"),"-","△")&amp;"】"))</f>
        <v>【59.57】</v>
      </c>
      <c r="CX6" s="35">
        <f>IF(CX7="",NA(),CX7)</f>
        <v>100</v>
      </c>
      <c r="CY6" s="35">
        <f t="shared" ref="CY6:DG6" si="11">IF(CY7="",NA(),CY7)</f>
        <v>100</v>
      </c>
      <c r="CZ6" s="35">
        <f t="shared" si="11"/>
        <v>100</v>
      </c>
      <c r="DA6" s="35">
        <f t="shared" si="11"/>
        <v>100</v>
      </c>
      <c r="DB6" s="35">
        <f t="shared" si="11"/>
        <v>100</v>
      </c>
      <c r="DC6" s="35">
        <f t="shared" si="11"/>
        <v>93.1</v>
      </c>
      <c r="DD6" s="35">
        <f t="shared" si="11"/>
        <v>92.88</v>
      </c>
      <c r="DE6" s="35">
        <f t="shared" si="11"/>
        <v>92.87</v>
      </c>
      <c r="DF6" s="35">
        <f t="shared" si="11"/>
        <v>91.64</v>
      </c>
      <c r="DG6" s="35">
        <f t="shared" si="11"/>
        <v>92.34</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0.15</v>
      </c>
      <c r="EL6" s="35">
        <f t="shared" si="14"/>
        <v>0.16</v>
      </c>
      <c r="EM6" s="35">
        <f t="shared" si="14"/>
        <v>0.1</v>
      </c>
      <c r="EN6" s="35">
        <f t="shared" si="14"/>
        <v>0.09</v>
      </c>
      <c r="EO6" s="34" t="str">
        <f>IF(EO7="","",IF(EO7="-","【-】","【"&amp;SUBSTITUTE(TEXT(EO7,"#,##0.00"),"-","△")&amp;"】"))</f>
        <v>【0.30】</v>
      </c>
    </row>
    <row r="7" spans="1:145" s="36" customFormat="1" x14ac:dyDescent="0.15">
      <c r="A7" s="28"/>
      <c r="B7" s="37">
        <v>2020</v>
      </c>
      <c r="C7" s="37">
        <v>303445</v>
      </c>
      <c r="D7" s="37">
        <v>47</v>
      </c>
      <c r="E7" s="37">
        <v>17</v>
      </c>
      <c r="F7" s="37">
        <v>1</v>
      </c>
      <c r="G7" s="37">
        <v>0</v>
      </c>
      <c r="H7" s="37" t="s">
        <v>97</v>
      </c>
      <c r="I7" s="37" t="s">
        <v>98</v>
      </c>
      <c r="J7" s="37" t="s">
        <v>99</v>
      </c>
      <c r="K7" s="37" t="s">
        <v>100</v>
      </c>
      <c r="L7" s="37" t="s">
        <v>101</v>
      </c>
      <c r="M7" s="37" t="s">
        <v>102</v>
      </c>
      <c r="N7" s="38" t="s">
        <v>103</v>
      </c>
      <c r="O7" s="38" t="s">
        <v>104</v>
      </c>
      <c r="P7" s="38">
        <v>75.38</v>
      </c>
      <c r="Q7" s="38">
        <v>61.03</v>
      </c>
      <c r="R7" s="38">
        <v>3000</v>
      </c>
      <c r="S7" s="38">
        <v>2889</v>
      </c>
      <c r="T7" s="38">
        <v>137.03</v>
      </c>
      <c r="U7" s="38">
        <v>21.08</v>
      </c>
      <c r="V7" s="38">
        <v>2162</v>
      </c>
      <c r="W7" s="38">
        <v>1.43</v>
      </c>
      <c r="X7" s="38">
        <v>1511.89</v>
      </c>
      <c r="Y7" s="38">
        <v>99.46</v>
      </c>
      <c r="Z7" s="38">
        <v>96.89</v>
      </c>
      <c r="AA7" s="38">
        <v>103.37</v>
      </c>
      <c r="AB7" s="38">
        <v>102.38</v>
      </c>
      <c r="AC7" s="38">
        <v>93.42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260.79000000000002</v>
      </c>
      <c r="BG7" s="38">
        <v>233.51</v>
      </c>
      <c r="BH7" s="38">
        <v>439.85</v>
      </c>
      <c r="BI7" s="38">
        <v>479.89</v>
      </c>
      <c r="BJ7" s="38">
        <v>269.39</v>
      </c>
      <c r="BK7" s="38">
        <v>671.97</v>
      </c>
      <c r="BL7" s="38">
        <v>798.84</v>
      </c>
      <c r="BM7" s="38">
        <v>692.13</v>
      </c>
      <c r="BN7" s="38">
        <v>807.75</v>
      </c>
      <c r="BO7" s="38">
        <v>812.92</v>
      </c>
      <c r="BP7" s="38">
        <v>705.21</v>
      </c>
      <c r="BQ7" s="38">
        <v>100</v>
      </c>
      <c r="BR7" s="38">
        <v>105.99</v>
      </c>
      <c r="BS7" s="38">
        <v>100</v>
      </c>
      <c r="BT7" s="38">
        <v>100</v>
      </c>
      <c r="BU7" s="38">
        <v>79.38</v>
      </c>
      <c r="BV7" s="38">
        <v>86.34</v>
      </c>
      <c r="BW7" s="38">
        <v>86.85</v>
      </c>
      <c r="BX7" s="38">
        <v>88.98</v>
      </c>
      <c r="BY7" s="38">
        <v>86.94</v>
      </c>
      <c r="BZ7" s="38">
        <v>85.4</v>
      </c>
      <c r="CA7" s="38">
        <v>98.96</v>
      </c>
      <c r="CB7" s="38">
        <v>153.1</v>
      </c>
      <c r="CC7" s="38">
        <v>150</v>
      </c>
      <c r="CD7" s="38">
        <v>158.22</v>
      </c>
      <c r="CE7" s="38">
        <v>160.47</v>
      </c>
      <c r="CF7" s="38">
        <v>166.79</v>
      </c>
      <c r="CG7" s="38">
        <v>175.12</v>
      </c>
      <c r="CH7" s="38">
        <v>177.15</v>
      </c>
      <c r="CI7" s="38">
        <v>175.05</v>
      </c>
      <c r="CJ7" s="38">
        <v>179.63</v>
      </c>
      <c r="CK7" s="38">
        <v>188.57</v>
      </c>
      <c r="CL7" s="38">
        <v>134.52000000000001</v>
      </c>
      <c r="CM7" s="38">
        <v>62.8</v>
      </c>
      <c r="CN7" s="38">
        <v>54.43</v>
      </c>
      <c r="CO7" s="38">
        <v>69.73</v>
      </c>
      <c r="CP7" s="38">
        <v>71.38</v>
      </c>
      <c r="CQ7" s="38">
        <v>59.33</v>
      </c>
      <c r="CR7" s="38">
        <v>55.58</v>
      </c>
      <c r="CS7" s="38">
        <v>54.05</v>
      </c>
      <c r="CT7" s="38">
        <v>57.54</v>
      </c>
      <c r="CU7" s="38">
        <v>55.55</v>
      </c>
      <c r="CV7" s="38">
        <v>55.84</v>
      </c>
      <c r="CW7" s="38">
        <v>59.57</v>
      </c>
      <c r="CX7" s="38">
        <v>100</v>
      </c>
      <c r="CY7" s="38">
        <v>100</v>
      </c>
      <c r="CZ7" s="38">
        <v>100</v>
      </c>
      <c r="DA7" s="38">
        <v>100</v>
      </c>
      <c r="DB7" s="38">
        <v>100</v>
      </c>
      <c r="DC7" s="38">
        <v>93.1</v>
      </c>
      <c r="DD7" s="38">
        <v>92.88</v>
      </c>
      <c r="DE7" s="38">
        <v>92.87</v>
      </c>
      <c r="DF7" s="38">
        <v>91.64</v>
      </c>
      <c r="DG7" s="38">
        <v>92.34</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0.15</v>
      </c>
      <c r="EL7" s="38">
        <v>0.16</v>
      </c>
      <c r="EM7" s="38">
        <v>0.1</v>
      </c>
      <c r="EN7" s="38">
        <v>0.09</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NEC-02</cp:lastModifiedBy>
  <dcterms:created xsi:type="dcterms:W3CDTF">2021-12-03T07:46:03Z</dcterms:created>
  <dcterms:modified xsi:type="dcterms:W3CDTF">2022-01-14T02:53:30Z</dcterms:modified>
  <cp:category/>
</cp:coreProperties>
</file>