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eikatsu\Desktop\高野町の経営戦略の経営比較分析表\"/>
    </mc:Choice>
  </mc:AlternateContent>
  <xr:revisionPtr revIDLastSave="0" documentId="8_{FB572E69-0282-414B-9758-67FF45902DD4}" xr6:coauthVersionLast="47" xr6:coauthVersionMax="47" xr10:uidLastSave="{00000000-0000-0000-0000-000000000000}"/>
  <workbookProtection workbookAlgorithmName="SHA-512" workbookHashValue="WlH60mrt+hnwvnDd2sk7aGHJAy4W+4w6xtvq21WppnTuMXkmQTXfWsuPWR/7UiYYyHiCkz+nGTqpWvMAAiS9cA==" workbookSaltValue="Sl5/Lclm+OQY2XOlRMQhu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T10" i="4"/>
  <c r="AL10" i="4"/>
  <c r="W10" i="4"/>
  <c r="P10" i="4"/>
  <c r="I10" i="4"/>
  <c r="AD8" i="4"/>
  <c r="B8"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<sst xmlns="http://schemas.openxmlformats.org/spreadsheetml/2006/main" count="233" uniqueCount="117">
  <si>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</si>
  <si>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</si>
  <si>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</si>
  <si>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</si>
  <si>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</si>
  <si>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</si>
  <si>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</si>
  <si>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</si>
  <si>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</si>
  <si>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</si>
  <si>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</si>
  <si>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</si>
  <si>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</si>
  <si>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</si>
  <si>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</si>
  <si>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</si>
  <si>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</si>
  <si>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</si>
  <si>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</si>
  <si>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</si>
  <si>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</si>
  <si>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</si>
  <si>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</si>
  <si>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</si>
  <si>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</si>
  <si>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</si>
  <si>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</si>
  <si>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</si>
  <si>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</si>
  <si>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</si>
  <si>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</si>
  <si>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</si>
  <si>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</si>
  <si>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</si>
  <si>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</si>
  <si>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</si>
  <si>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</si>
  <si>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</si>
  <si>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</si>
  <si>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</si>
  <si>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</si>
  <si>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</si>
  <si>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</si>
  <si>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</si>
  <si>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</si>
  <si>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</si>
  <si>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</si>
  <si>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</si>
  <si>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</si>
  <si>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</si>
  <si>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</si>
  <si>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</si>
  <si>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</si>
  <si>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</si>
  <si>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</si>
  <si>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</si>
  <si>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</si>
  <si>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</si>
  <si>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</si>
  <si>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</si>
  <si>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</si>
  <si>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</si>
  <si>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</si>
  <si>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</si>
  <si>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</si>
  <si>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</si>
  <si>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</si>
  <si>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</si>
  <si>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</si>
  <si>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</si>
  <si>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</si>
  <si>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</si>
  <si>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</si>
  <si>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</si>
  <si>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</si>
  <si>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</si>
  <si>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</si>
  <si>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</si>
  <si>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</si>
  <si>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</si>
  <si>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</si>
  <si>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</si>
  <si>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</si>
  <si>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</si>
  <si>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</si>
  <si>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</si>
  <si>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</si>
  <si>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</si>
  <si>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</si>
  <si>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</si>
  <si>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</si>
  <si>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</si>
  <si>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</si>
  <si>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</si>
  <si>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</si>
  <si>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</si>
  <si>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</si>
  <si>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</si>
  <si>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</si>
  <si>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</si>
  <si>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</si>
  <si>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</si>
  <si>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</si>
  <si>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</si>
  <si>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</si>
  <si>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</si>
  <si>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</si>
  <si>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</si>
  <si>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</si>
  <si>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</si>
  <si>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</si>
  <si>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</si>
  <si>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</si>
  <si>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</si>
  <si>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簡易水道の管路は、富貴地区については平成2年度から平成8年度にかけての布設替工事以降、神谷地区に至っては昭和29年度の供用開始以降更新を行っておらず、老朽化が著しく、早急な更新が喫緊の課題である。しかしながら、財源確保が困難であり、必要最小限の歳出で破損箇所の修繕などの漏水対策を行っている。</t>
    <rPh sb="0" eb="4">
      <t>カンイスイドウ</t>
    </rPh>
    <rPh sb="5" eb="7">
      <t>カンロ</t>
    </rPh>
    <phoneticPr fontId="4"/>
  </si>
  <si>
    <t>当年度はコロナ対策として水道料金の3か月無償化により給水収益は前年度比△16.4％となった。総費用については、営業費用の倹約により減少したが、料金収入の減少幅が大きく、①収益的収支比率は減少した。
起債の抑制により④企業債残高対給水収益比率は減少傾向にあったが、法適用移行のための起債が当年度から3年間あるため、今後は増加傾向となる。前年度までは、類似団体平均とほぼ同水準であったが、今後はそれを上回る水準となる見込みである。
⑥給水原価は類似団体平均を大きく上回る水準であるが、継続的に減少傾向にあり、当年度は有収水量の増加と経費の圧縮により給水原価は減少した。しかしながら、料金収入の減少及び有収水量の増加により供給単価が大幅に減少したことにより、⑤料金回収率は前年度より悪化した。
給水人口が前年度より僅かに増加し、配水量及び有収水量が増加したことから⑦施設利用率は改善した。</t>
    <rPh sb="0" eb="3">
      <t>トウネンド</t>
    </rPh>
    <rPh sb="7" eb="9">
      <t>タイサク</t>
    </rPh>
    <rPh sb="12" eb="14">
      <t>スイドウ</t>
    </rPh>
    <rPh sb="14" eb="16">
      <t>リョウキン</t>
    </rPh>
    <rPh sb="19" eb="20">
      <t>ゲツ</t>
    </rPh>
    <rPh sb="20" eb="22">
      <t>ムショウ</t>
    </rPh>
    <rPh sb="22" eb="23">
      <t>カ</t>
    </rPh>
    <rPh sb="26" eb="30">
      <t>キュウスイシュウエキ</t>
    </rPh>
    <rPh sb="31" eb="34">
      <t>ゼンネンド</t>
    </rPh>
    <rPh sb="34" eb="35">
      <t>ヒ</t>
    </rPh>
    <rPh sb="46" eb="49">
      <t>ソウヒヨウ</t>
    </rPh>
    <rPh sb="55" eb="59">
      <t>エイギョウヒヨウ</t>
    </rPh>
    <rPh sb="60" eb="62">
      <t>ケンヤク</t>
    </rPh>
    <rPh sb="65" eb="67">
      <t>ゲンショウ</t>
    </rPh>
    <rPh sb="71" eb="75">
      <t>リョウキンシュウニュウ</t>
    </rPh>
    <rPh sb="76" eb="78">
      <t>ゲンショウ</t>
    </rPh>
    <rPh sb="78" eb="79">
      <t>ハバ</t>
    </rPh>
    <rPh sb="80" eb="81">
      <t>オオ</t>
    </rPh>
    <rPh sb="85" eb="90">
      <t>シュウエキテキシュウシ</t>
    </rPh>
    <rPh sb="90" eb="92">
      <t>ヒリツ</t>
    </rPh>
    <rPh sb="93" eb="95">
      <t>ゲンショウ</t>
    </rPh>
    <rPh sb="100" eb="102">
      <t>キサイ</t>
    </rPh>
    <rPh sb="103" eb="105">
      <t>ヨクセイ</t>
    </rPh>
    <rPh sb="109" eb="112">
      <t>キギョウサイ</t>
    </rPh>
    <rPh sb="112" eb="114">
      <t>ザンダカ</t>
    </rPh>
    <rPh sb="114" eb="115">
      <t>タイ</t>
    </rPh>
    <rPh sb="115" eb="119">
      <t>キュウスイシュウエキ</t>
    </rPh>
    <rPh sb="119" eb="121">
      <t>ヒリツ</t>
    </rPh>
    <rPh sb="122" eb="124">
      <t>ゲンショウ</t>
    </rPh>
    <rPh sb="124" eb="126">
      <t>ケイコウ</t>
    </rPh>
    <rPh sb="132" eb="135">
      <t>ホウテキヨウ</t>
    </rPh>
    <rPh sb="135" eb="137">
      <t>イコウ</t>
    </rPh>
    <rPh sb="141" eb="143">
      <t>キサイ</t>
    </rPh>
    <rPh sb="144" eb="147">
      <t>トウネンド</t>
    </rPh>
    <rPh sb="150" eb="152">
      <t>ネンカン</t>
    </rPh>
    <rPh sb="157" eb="159">
      <t>コンゴ</t>
    </rPh>
    <rPh sb="160" eb="164">
      <t>ゾウカケイコウ</t>
    </rPh>
    <rPh sb="168" eb="171">
      <t>ゼンネンド</t>
    </rPh>
    <rPh sb="175" eb="177">
      <t>ルイジ</t>
    </rPh>
    <rPh sb="177" eb="181">
      <t>ダンタイヘイキン</t>
    </rPh>
    <rPh sb="184" eb="187">
      <t>ドウスイジュン</t>
    </rPh>
    <rPh sb="193" eb="195">
      <t>コンゴ</t>
    </rPh>
    <rPh sb="199" eb="201">
      <t>ウワマワ</t>
    </rPh>
    <rPh sb="202" eb="204">
      <t>スイジュン</t>
    </rPh>
    <rPh sb="207" eb="209">
      <t>ミコミ</t>
    </rPh>
    <rPh sb="217" eb="221">
      <t>キュウスイゲンカ</t>
    </rPh>
    <rPh sb="222" eb="226">
      <t>ルイジダンタイ</t>
    </rPh>
    <rPh sb="226" eb="228">
      <t>ヘイキン</t>
    </rPh>
    <rPh sb="229" eb="230">
      <t>オオ</t>
    </rPh>
    <rPh sb="232" eb="234">
      <t>ウワマワ</t>
    </rPh>
    <rPh sb="235" eb="237">
      <t>スイジュン</t>
    </rPh>
    <rPh sb="242" eb="245">
      <t>ケイゾクテキ</t>
    </rPh>
    <rPh sb="246" eb="248">
      <t>ゲンショウ</t>
    </rPh>
    <rPh sb="248" eb="250">
      <t>ケイコウ</t>
    </rPh>
    <rPh sb="254" eb="257">
      <t>トウネンド</t>
    </rPh>
    <rPh sb="258" eb="262">
      <t>ユウシュウスイリョウ</t>
    </rPh>
    <rPh sb="263" eb="265">
      <t>ゾウカ</t>
    </rPh>
    <rPh sb="266" eb="268">
      <t>ケイヒ</t>
    </rPh>
    <rPh sb="269" eb="271">
      <t>アッシュク</t>
    </rPh>
    <rPh sb="279" eb="281">
      <t>ゲンショウ</t>
    </rPh>
    <rPh sb="291" eb="295">
      <t>リョウキンシュウニュウ</t>
    </rPh>
    <rPh sb="296" eb="298">
      <t>ゲンショウ</t>
    </rPh>
    <rPh sb="298" eb="299">
      <t>オヨ</t>
    </rPh>
    <rPh sb="300" eb="304">
      <t>ユウシュウスイリョウ</t>
    </rPh>
    <rPh sb="305" eb="307">
      <t>ゾウカ</t>
    </rPh>
    <rPh sb="310" eb="314">
      <t>キョウキュウタンカ</t>
    </rPh>
    <rPh sb="315" eb="317">
      <t>オオハバ</t>
    </rPh>
    <rPh sb="318" eb="320">
      <t>ゲンショウ</t>
    </rPh>
    <rPh sb="329" eb="334">
      <t>リョウキンカイシュウリツ</t>
    </rPh>
    <rPh sb="335" eb="338">
      <t>ゼンネンド</t>
    </rPh>
    <rPh sb="340" eb="342">
      <t>アッカ</t>
    </rPh>
    <rPh sb="347" eb="351">
      <t>キュウスイジンコウ</t>
    </rPh>
    <rPh sb="352" eb="355">
      <t>ゼンネンド</t>
    </rPh>
    <rPh sb="357" eb="358">
      <t>ワズ</t>
    </rPh>
    <rPh sb="360" eb="362">
      <t>ゾウカ</t>
    </rPh>
    <rPh sb="364" eb="367">
      <t>ハイスイリョウ</t>
    </rPh>
    <rPh sb="367" eb="368">
      <t>オヨ</t>
    </rPh>
    <rPh sb="369" eb="373">
      <t>ユウシュウスイリョウ</t>
    </rPh>
    <rPh sb="374" eb="376">
      <t>ゾウカ</t>
    </rPh>
    <rPh sb="383" eb="388">
      <t>シセツリヨウリツ</t>
    </rPh>
    <rPh sb="389" eb="391">
      <t>カイゼン</t>
    </rPh>
    <phoneticPr fontId="4"/>
  </si>
  <si>
    <t>少子高齢化による人口の減少により給水人口の増加が見込めない中、施設の維持管理費用と重い地方債の償還金が大きな負担となっており、給水原価は高い水準にある。そのため財源は一般会計からの繰入金に大きく頼っているのが現状である。
また、管路の老朽化が著しいにもかかわらず、財源確保が困難な状況にあることから、管路更新率がゼロとなっている。
今後、給水収益の減少と管路の更新投資の実施や維持管理費用の増加により、さらに経営状況が悪化することが予想されるため、料金改定を含めた財源確保に取り組み必要がある。</t>
    <rPh sb="0" eb="5">
      <t>ショウシコウレイカ</t>
    </rPh>
    <rPh sb="8" eb="10">
      <t>ジンコウ</t>
    </rPh>
    <rPh sb="11" eb="13">
      <t>ゲンショウ</t>
    </rPh>
    <rPh sb="16" eb="20">
      <t>キュウスイジンコウ</t>
    </rPh>
    <rPh sb="21" eb="23">
      <t>ゾウカ</t>
    </rPh>
    <rPh sb="24" eb="26">
      <t>ミコ</t>
    </rPh>
    <rPh sb="29" eb="30">
      <t>ナカ</t>
    </rPh>
    <rPh sb="31" eb="33">
      <t>シセツ</t>
    </rPh>
    <rPh sb="34" eb="38">
      <t>イジカンリ</t>
    </rPh>
    <rPh sb="38" eb="40">
      <t>ヒヨウ</t>
    </rPh>
    <rPh sb="41" eb="42">
      <t>オモ</t>
    </rPh>
    <rPh sb="43" eb="46">
      <t>チホウサイ</t>
    </rPh>
    <rPh sb="47" eb="50">
      <t>ショウカンキン</t>
    </rPh>
    <rPh sb="51" eb="52">
      <t>オオ</t>
    </rPh>
    <rPh sb="54" eb="56">
      <t>フタン</t>
    </rPh>
    <rPh sb="63" eb="67">
      <t>キュウスイゲンカ</t>
    </rPh>
    <rPh sb="68" eb="69">
      <t>タカ</t>
    </rPh>
    <rPh sb="70" eb="72">
      <t>スイジュン</t>
    </rPh>
    <rPh sb="80" eb="82">
      <t>ザイゲン</t>
    </rPh>
    <rPh sb="83" eb="87">
      <t>イッパンカイケイ</t>
    </rPh>
    <rPh sb="90" eb="93">
      <t>クリイレキン</t>
    </rPh>
    <rPh sb="94" eb="95">
      <t>オオ</t>
    </rPh>
    <rPh sb="97" eb="98">
      <t>タヨ</t>
    </rPh>
    <rPh sb="104" eb="106">
      <t>ゲンジョウ</t>
    </rPh>
    <rPh sb="114" eb="116">
      <t>カンロ</t>
    </rPh>
    <rPh sb="117" eb="120">
      <t>ロウキュウカ</t>
    </rPh>
    <rPh sb="121" eb="122">
      <t>イチジル</t>
    </rPh>
    <rPh sb="132" eb="134">
      <t>ザイゲン</t>
    </rPh>
    <rPh sb="134" eb="136">
      <t>カクホ</t>
    </rPh>
    <rPh sb="137" eb="139">
      <t>コンナン</t>
    </rPh>
    <rPh sb="140" eb="142">
      <t>ジョウキョウ</t>
    </rPh>
    <rPh sb="150" eb="152">
      <t>カンロ</t>
    </rPh>
    <rPh sb="152" eb="155">
      <t>コウシンリツ</t>
    </rPh>
    <rPh sb="166" eb="168">
      <t>コンゴ</t>
    </rPh>
    <rPh sb="169" eb="173">
      <t>キュウスイシュウエキ</t>
    </rPh>
    <rPh sb="174" eb="176">
      <t>ゲンショウ</t>
    </rPh>
    <rPh sb="177" eb="179">
      <t>カンロ</t>
    </rPh>
    <rPh sb="180" eb="184">
      <t>コウシントウシ</t>
    </rPh>
    <rPh sb="185" eb="187">
      <t>ジッシ</t>
    </rPh>
    <rPh sb="188" eb="194">
      <t>イジカンリヒヨウ</t>
    </rPh>
    <rPh sb="195" eb="197">
      <t>ゾウカ</t>
    </rPh>
    <rPh sb="204" eb="208">
      <t>ケイエイジョウキョウ</t>
    </rPh>
    <rPh sb="209" eb="211">
      <t>アッカ</t>
    </rPh>
    <rPh sb="216" eb="218">
      <t>ヨソウ</t>
    </rPh>
    <rPh sb="224" eb="226">
      <t>リョウキン</t>
    </rPh>
    <rPh sb="226" eb="228">
      <t>カイテイ</t>
    </rPh>
    <rPh sb="229" eb="230">
      <t>フク</t>
    </rPh>
    <rPh sb="232" eb="234">
      <t>ザイゲン</t>
    </rPh>
    <rPh sb="234" eb="236">
      <t>カクホ</t>
    </rPh>
    <rPh sb="237" eb="238">
      <t>ト</t>
    </rPh>
    <rPh sb="239" eb="240">
      <t>ク</t>
    </rPh>
    <rPh sb="241" eb="2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</si>
</sst>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9-45D5-A398-F8FC50ED6E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CC89-45D5-A398-F8FC50ED6E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43.48</c:v>
                </c:pt>
                <c:pt idx="1">
                  <c:v>44.42</c:v>
                </c:pt>
                <c:pt idx="2">
                  <c:v>49.42</c:v>
                </c:pt>
                <c:pt idx="3">
                  <c:v>51.22</c:v>
                </c:pt>
                <c:pt idx="4">
                  <c:v>55.33</c:v>
                </c:pt>
              </c:numCache>
            </c:numRef>
          </c:val>
          <c:extLst>
            <c:ext xmlns:c16="http://schemas.microsoft.com/office/drawing/2014/chart" uri="{C3380CC4-5D6E-409C-BE32-E72D297353CC}">
              <c16:uniqueId val="{00000000-39D7-44B0-B180-5DB6F6BAF9C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39D7-44B0-B180-5DB6F6BAF9C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54.52</c:v>
                </c:pt>
                <c:pt idx="1">
                  <c:v>54.61</c:v>
                </c:pt>
                <c:pt idx="2">
                  <c:v>57.54</c:v>
                </c:pt>
                <c:pt idx="3">
                  <c:v>55.64</c:v>
                </c:pt>
                <c:pt idx="4">
                  <c:v>57.33</c:v>
                </c:pt>
              </c:numCache>
            </c:numRef>
          </c:val>
          <c:extLst>
            <c:ext xmlns:c16="http://schemas.microsoft.com/office/drawing/2014/chart" uri="{C3380CC4-5D6E-409C-BE32-E72D297353CC}">
              <c16:uniqueId val="{00000000-D582-4812-9925-7311EFC652C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D582-4812-9925-7311EFC652C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58.25</c:v>
                </c:pt>
                <c:pt idx="1">
                  <c:v>67.62</c:v>
                </c:pt>
                <c:pt idx="2">
                  <c:v>63.5</c:v>
                </c:pt>
                <c:pt idx="3">
                  <c:v>69.180000000000007</c:v>
                </c:pt>
                <c:pt idx="4">
                  <c:v>62.68</c:v>
                </c:pt>
              </c:numCache>
            </c:numRef>
          </c:val>
          <c:extLst>
            <c:ext xmlns:c16="http://schemas.microsoft.com/office/drawing/2014/chart" uri="{C3380CC4-5D6E-409C-BE32-E72D297353CC}">
              <c16:uniqueId val="{00000000-33BC-4088-B451-3C75C7A0F23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33BC-4088-B451-3C75C7A0F23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F-410E-9ABE-F09BACAD46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F-410E-9ABE-F09BACAD46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BC-4142-B168-4F481FC4A17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BC-4142-B168-4F481FC4A17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1-4BFA-AB7E-E6921A30A7B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1-4BFA-AB7E-E6921A30A7B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4-40E8-97D6-E15F33C37D4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4-40E8-97D6-E15F33C37D4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1546.19</c:v>
                </c:pt>
                <c:pt idx="1">
                  <c:v>1365.02</c:v>
                </c:pt>
                <c:pt idx="2">
                  <c:v>1357.3</c:v>
                </c:pt>
                <c:pt idx="3">
                  <c:v>1266.5899999999999</c:v>
                </c:pt>
                <c:pt idx="4">
                  <c:v>1547</c:v>
                </c:pt>
              </c:numCache>
            </c:numRef>
          </c:val>
          <c:extLst>
            <c:ext xmlns:c16="http://schemas.microsoft.com/office/drawing/2014/chart" uri="{C3380CC4-5D6E-409C-BE32-E72D297353CC}">
              <c16:uniqueId val="{00000000-8261-4013-A61A-42A5223635F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261-4013-A61A-42A5223635F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30.64</c:v>
                </c:pt>
                <c:pt idx="1">
                  <c:v>36.29</c:v>
                </c:pt>
                <c:pt idx="2">
                  <c:v>32.93</c:v>
                </c:pt>
                <c:pt idx="3">
                  <c:v>36.24</c:v>
                </c:pt>
                <c:pt idx="4">
                  <c:v>30.67</c:v>
                </c:pt>
              </c:numCache>
            </c:numRef>
          </c:val>
          <c:extLst>
            <c:ext xmlns:c16="http://schemas.microsoft.com/office/drawing/2014/chart" uri="{C3380CC4-5D6E-409C-BE32-E72D297353CC}">
              <c16:uniqueId val="{00000000-33DD-4CBD-BD43-C1B365066D1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33DD-4CBD-BD43-C1B365066D1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984.03</c:v>
                </c:pt>
                <c:pt idx="1">
                  <c:v>828.53</c:v>
                </c:pt>
                <c:pt idx="2">
                  <c:v>755.41</c:v>
                </c:pt>
                <c:pt idx="3">
                  <c:v>679.08</c:v>
                </c:pt>
                <c:pt idx="4">
                  <c:v>603.99</c:v>
                </c:pt>
              </c:numCache>
            </c:numRef>
          </c:val>
          <c:extLst>
            <c:ext xmlns:c16="http://schemas.microsoft.com/office/drawing/2014/chart" uri="{C3380CC4-5D6E-409C-BE32-E72D297353CC}">
              <c16:uniqueId val="{00000000-1525-4C9E-8639-75C9D35D47D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1525-4C9E-8639-75C9D35D47D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54"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高野町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2889</v>
      </c>
      <c r="AM8" s="51"/>
      <c r="AN8" s="51"/>
      <c r="AO8" s="51"/>
      <c r="AP8" s="51"/>
      <c r="AQ8" s="51"/>
      <c r="AR8" s="51"/>
      <c r="AS8" s="51"/>
      <c r="AT8" s="47">
        <f>データ!$S$6</f>
        <v>137.03</v>
      </c>
      <c r="AU8" s="47"/>
      <c r="AV8" s="47"/>
      <c r="AW8" s="47"/>
      <c r="AX8" s="47"/>
      <c r="AY8" s="47"/>
      <c r="AZ8" s="47"/>
      <c r="BA8" s="47"/>
      <c r="BB8" s="47">
        <f>データ!$T$6</f>
        <v>21.08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11.92</v>
      </c>
      <c r="Q10" s="47"/>
      <c r="R10" s="47"/>
      <c r="S10" s="47"/>
      <c r="T10" s="47"/>
      <c r="U10" s="47"/>
      <c r="V10" s="47"/>
      <c r="W10" s="51">
        <f>データ!$Q$6</f>
        <v>3775</v>
      </c>
      <c r="X10" s="51"/>
      <c r="Y10" s="51"/>
      <c r="Z10" s="51"/>
      <c r="AA10" s="51"/>
      <c r="AB10" s="51"/>
      <c r="AC10" s="51"/>
      <c r="AD10" s="2"/>
      <c r="AE10" s="2"/>
      <c r="AF10" s="2"/>
      <c r="AG10" s="2"/>
      <c r="AH10" s="2"/>
      <c r="AI10" s="2"/>
      <c r="AJ10" s="2"/>
      <c r="AK10" s="2"/>
      <c r="AL10" s="51">
        <f>データ!$U$6</f>
        <v>342</v>
      </c>
      <c r="AM10" s="51"/>
      <c r="AN10" s="51"/>
      <c r="AO10" s="51"/>
      <c r="AP10" s="51"/>
      <c r="AQ10" s="51"/>
      <c r="AR10" s="51"/>
      <c r="AS10" s="51"/>
      <c r="AT10" s="47">
        <f>データ!$V$6</f>
        <v>1.25</v>
      </c>
      <c r="AU10" s="47"/>
      <c r="AV10" s="47"/>
      <c r="AW10" s="47"/>
      <c r="AX10" s="47"/>
      <c r="AY10" s="47"/>
      <c r="AZ10" s="47"/>
      <c r="BA10" s="47"/>
      <c r="BB10" s="47">
        <f>データ!$W$6</f>
        <v>273.60000000000002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yq77MUjjhrgopn5XJX6JRriWrA4BFKHcNVuRAXJVHDXj0FEe1uKMCd5AWdCWDQd4BKlK/EKHJ7cZ7nWQyRmIGQ==" saltValue="D/mrjavYaAYdqJp1ScYg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303445</v>
      </c>
      <c r="D6" s="34">
        <f t="shared" si="3"/>
        <v>47</v>
      </c>
      <c r="E6" s="34">
        <f t="shared" si="3"/>
        <v>1</v>
      </c>
      <c r="F6" s="34">
        <f t="shared" si="3"/>
        <v>0</v>
      </c>
      <c r="G6" s="34">
        <f t="shared" si="3"/>
        <v>0</v>
      </c>
      <c r="H6" s="34" t="str">
        <f t="shared" si="3"/>
        <v>和歌山県　高野町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11.92</v>
      </c>
      <c r="Q6" s="35">
        <f t="shared" si="3"/>
        <v>3775</v>
      </c>
      <c r="R6" s="35">
        <f t="shared" si="3"/>
        <v>2889</v>
      </c>
      <c r="S6" s="35">
        <f t="shared" si="3"/>
        <v>137.03</v>
      </c>
      <c r="T6" s="35">
        <f t="shared" si="3"/>
        <v>21.08</v>
      </c>
      <c r="U6" s="35">
        <f t="shared" si="3"/>
        <v>342</v>
      </c>
      <c r="V6" s="35">
        <f t="shared" si="3"/>
        <v>1.25</v>
      </c>
      <c r="W6" s="35">
        <f t="shared" si="3"/>
        <v>273.60000000000002</v>
      </c>
      <c r="X6" s="36">
        <f>IF(X7="",NA(),X7)</f>
        <v>58.25</v>
      </c>
      <c r="Y6" s="36">
        <f t="shared" ref="Y6:AG6" si="4">IF(Y7="",NA(),Y7)</f>
        <v>67.62</v>
      </c>
      <c r="Z6" s="36">
        <f t="shared" si="4"/>
        <v>63.5</v>
      </c>
      <c r="AA6" s="36">
        <f t="shared" si="4"/>
        <v>69.180000000000007</v>
      </c>
      <c r="AB6" s="36">
        <f t="shared" si="4"/>
        <v>62.68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1546.19</v>
      </c>
      <c r="BF6" s="36">
        <f t="shared" ref="BF6:BN6" si="7">IF(BF7="",NA(),BF7)</f>
        <v>1365.02</v>
      </c>
      <c r="BG6" s="36">
        <f t="shared" si="7"/>
        <v>1357.3</v>
      </c>
      <c r="BH6" s="36">
        <f t="shared" si="7"/>
        <v>1266.5899999999999</v>
      </c>
      <c r="BI6" s="36">
        <f t="shared" si="7"/>
        <v>1547</v>
      </c>
      <c r="BJ6" s="36">
        <f t="shared" si="7"/>
        <v>1595.62</v>
      </c>
      <c r="BK6" s="36">
        <f t="shared" si="7"/>
        <v>1302.33</v>
      </c>
      <c r="BL6" s="36">
        <f t="shared" si="7"/>
        <v>1274.21</v>
      </c>
      <c r="BM6" s="36">
        <f t="shared" si="7"/>
        <v>1183.92</v>
      </c>
      <c r="BN6" s="36">
        <f t="shared" si="7"/>
        <v>1128.72</v>
      </c>
      <c r="BO6" s="35" t="str">
        <f>IF(BO7="","",IF(BO7="-","【-】","【"&amp;SUBSTITUTE(TEXT(BO7,"#,##0.00"),"-","△")&amp;"】"))</f>
        <v>【949.15】</v>
      </c>
      <c r="BP6" s="36">
        <f>IF(BP7="",NA(),BP7)</f>
        <v>30.64</v>
      </c>
      <c r="BQ6" s="36">
        <f t="shared" ref="BQ6:BY6" si="8">IF(BQ7="",NA(),BQ7)</f>
        <v>36.29</v>
      </c>
      <c r="BR6" s="36">
        <f t="shared" si="8"/>
        <v>32.93</v>
      </c>
      <c r="BS6" s="36">
        <f t="shared" si="8"/>
        <v>36.24</v>
      </c>
      <c r="BT6" s="36">
        <f t="shared" si="8"/>
        <v>30.67</v>
      </c>
      <c r="BU6" s="36">
        <f t="shared" si="8"/>
        <v>37.92</v>
      </c>
      <c r="BV6" s="36">
        <f t="shared" si="8"/>
        <v>40.89</v>
      </c>
      <c r="BW6" s="36">
        <f t="shared" si="8"/>
        <v>41.25</v>
      </c>
      <c r="BX6" s="36">
        <f t="shared" si="8"/>
        <v>42.5</v>
      </c>
      <c r="BY6" s="36">
        <f t="shared" si="8"/>
        <v>41.84</v>
      </c>
      <c r="BZ6" s="35" t="str">
        <f>IF(BZ7="","",IF(BZ7="-","【-】","【"&amp;SUBSTITUTE(TEXT(BZ7,"#,##0.00"),"-","△")&amp;"】"))</f>
        <v>【55.87】</v>
      </c>
      <c r="CA6" s="36">
        <f>IF(CA7="",NA(),CA7)</f>
        <v>984.03</v>
      </c>
      <c r="CB6" s="36">
        <f t="shared" ref="CB6:CJ6" si="9">IF(CB7="",NA(),CB7)</f>
        <v>828.53</v>
      </c>
      <c r="CC6" s="36">
        <f t="shared" si="9"/>
        <v>755.41</v>
      </c>
      <c r="CD6" s="36">
        <f t="shared" si="9"/>
        <v>679.08</v>
      </c>
      <c r="CE6" s="36">
        <f t="shared" si="9"/>
        <v>603.99</v>
      </c>
      <c r="CF6" s="36">
        <f t="shared" si="9"/>
        <v>423.18</v>
      </c>
      <c r="CG6" s="36">
        <f t="shared" si="9"/>
        <v>383.2</v>
      </c>
      <c r="CH6" s="36">
        <f t="shared" si="9"/>
        <v>383.25</v>
      </c>
      <c r="CI6" s="36">
        <f t="shared" si="9"/>
        <v>377.72</v>
      </c>
      <c r="CJ6" s="36">
        <f t="shared" si="9"/>
        <v>390.47</v>
      </c>
      <c r="CK6" s="35" t="str">
        <f>IF(CK7="","",IF(CK7="-","【-】","【"&amp;SUBSTITUTE(TEXT(CK7,"#,##0.00"),"-","△")&amp;"】"))</f>
        <v>【288.19】</v>
      </c>
      <c r="CL6" s="36">
        <f>IF(CL7="",NA(),CL7)</f>
        <v>43.48</v>
      </c>
      <c r="CM6" s="36">
        <f t="shared" ref="CM6:CU6" si="10">IF(CM7="",NA(),CM7)</f>
        <v>44.42</v>
      </c>
      <c r="CN6" s="36">
        <f t="shared" si="10"/>
        <v>49.42</v>
      </c>
      <c r="CO6" s="36">
        <f t="shared" si="10"/>
        <v>51.22</v>
      </c>
      <c r="CP6" s="36">
        <f t="shared" si="10"/>
        <v>55.33</v>
      </c>
      <c r="CQ6" s="36">
        <f t="shared" si="10"/>
        <v>46.9</v>
      </c>
      <c r="CR6" s="36">
        <f t="shared" si="10"/>
        <v>47.95</v>
      </c>
      <c r="CS6" s="36">
        <f t="shared" si="10"/>
        <v>48.26</v>
      </c>
      <c r="CT6" s="36">
        <f t="shared" si="10"/>
        <v>48.01</v>
      </c>
      <c r="CU6" s="36">
        <f t="shared" si="10"/>
        <v>49.08</v>
      </c>
      <c r="CV6" s="35" t="str">
        <f>IF(CV7="","",IF(CV7="-","【-】","【"&amp;SUBSTITUTE(TEXT(CV7,"#,##0.00"),"-","△")&amp;"】"))</f>
        <v>【56.31】</v>
      </c>
      <c r="CW6" s="36">
        <f>IF(CW7="",NA(),CW7)</f>
        <v>54.52</v>
      </c>
      <c r="CX6" s="36">
        <f t="shared" ref="CX6:DF6" si="11">IF(CX7="",NA(),CX7)</f>
        <v>54.61</v>
      </c>
      <c r="CY6" s="36">
        <f t="shared" si="11"/>
        <v>57.54</v>
      </c>
      <c r="CZ6" s="36">
        <f t="shared" si="11"/>
        <v>55.64</v>
      </c>
      <c r="DA6" s="36">
        <f t="shared" si="11"/>
        <v>57.33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303445</v>
      </c>
      <c r="D7" s="38">
        <v>47</v>
      </c>
      <c r="E7" s="38">
        <v>1</v>
      </c>
      <c r="F7" s="38">
        <v>0</v>
      </c>
      <c r="G7" s="38">
        <v>0</v>
      </c>
      <c r="H7" s="38" t="s">
        <v>95</v>
      </c>
      <c r="I7" s="38" t="s">
        <v>96</v>
      </c>
      <c r="J7" s="38" t="s">
        <v>97</v>
      </c>
      <c r="K7" s="38" t="s">
        <v>98</v>
      </c>
      <c r="L7" s="38" t="s">
        <v>99</v>
      </c>
      <c r="M7" s="38" t="s">
        <v>100</v>
      </c>
      <c r="N7" s="39" t="s">
        <v>101</v>
      </c>
      <c r="O7" s="39" t="s">
        <v>102</v>
      </c>
      <c r="P7" s="39">
        <v>11.92</v>
      </c>
      <c r="Q7" s="39">
        <v>3775</v>
      </c>
      <c r="R7" s="39">
        <v>2889</v>
      </c>
      <c r="S7" s="39">
        <v>137.03</v>
      </c>
      <c r="T7" s="39">
        <v>21.08</v>
      </c>
      <c r="U7" s="39">
        <v>342</v>
      </c>
      <c r="V7" s="39">
        <v>1.25</v>
      </c>
      <c r="W7" s="39">
        <v>273.60000000000002</v>
      </c>
      <c r="X7" s="39">
        <v>58.25</v>
      </c>
      <c r="Y7" s="39">
        <v>67.62</v>
      </c>
      <c r="Z7" s="39">
        <v>63.5</v>
      </c>
      <c r="AA7" s="39">
        <v>69.180000000000007</v>
      </c>
      <c r="AB7" s="39">
        <v>62.68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1546.19</v>
      </c>
      <c r="BF7" s="39">
        <v>1365.02</v>
      </c>
      <c r="BG7" s="39">
        <v>1357.3</v>
      </c>
      <c r="BH7" s="39">
        <v>1266.5899999999999</v>
      </c>
      <c r="BI7" s="39">
        <v>1547</v>
      </c>
      <c r="BJ7" s="39">
        <v>1595.62</v>
      </c>
      <c r="BK7" s="39">
        <v>1302.33</v>
      </c>
      <c r="BL7" s="39">
        <v>1274.21</v>
      </c>
      <c r="BM7" s="39">
        <v>1183.92</v>
      </c>
      <c r="BN7" s="39">
        <v>1128.72</v>
      </c>
      <c r="BO7" s="39">
        <v>949.15</v>
      </c>
      <c r="BP7" s="39">
        <v>30.64</v>
      </c>
      <c r="BQ7" s="39">
        <v>36.29</v>
      </c>
      <c r="BR7" s="39">
        <v>32.93</v>
      </c>
      <c r="BS7" s="39">
        <v>36.24</v>
      </c>
      <c r="BT7" s="39">
        <v>30.67</v>
      </c>
      <c r="BU7" s="39">
        <v>37.92</v>
      </c>
      <c r="BV7" s="39">
        <v>40.89</v>
      </c>
      <c r="BW7" s="39">
        <v>41.25</v>
      </c>
      <c r="BX7" s="39">
        <v>42.5</v>
      </c>
      <c r="BY7" s="39">
        <v>41.84</v>
      </c>
      <c r="BZ7" s="39">
        <v>55.87</v>
      </c>
      <c r="CA7" s="39">
        <v>984.03</v>
      </c>
      <c r="CB7" s="39">
        <v>828.53</v>
      </c>
      <c r="CC7" s="39">
        <v>755.41</v>
      </c>
      <c r="CD7" s="39">
        <v>679.08</v>
      </c>
      <c r="CE7" s="39">
        <v>603.99</v>
      </c>
      <c r="CF7" s="39">
        <v>423.18</v>
      </c>
      <c r="CG7" s="39">
        <v>383.2</v>
      </c>
      <c r="CH7" s="39">
        <v>383.25</v>
      </c>
      <c r="CI7" s="39">
        <v>377.72</v>
      </c>
      <c r="CJ7" s="39">
        <v>390.47</v>
      </c>
      <c r="CK7" s="39">
        <v>288.19</v>
      </c>
      <c r="CL7" s="39">
        <v>43.48</v>
      </c>
      <c r="CM7" s="39">
        <v>44.42</v>
      </c>
      <c r="CN7" s="39">
        <v>49.42</v>
      </c>
      <c r="CO7" s="39">
        <v>51.22</v>
      </c>
      <c r="CP7" s="39">
        <v>55.33</v>
      </c>
      <c r="CQ7" s="39">
        <v>46.9</v>
      </c>
      <c r="CR7" s="39">
        <v>47.95</v>
      </c>
      <c r="CS7" s="39">
        <v>48.26</v>
      </c>
      <c r="CT7" s="39">
        <v>48.01</v>
      </c>
      <c r="CU7" s="39">
        <v>49.08</v>
      </c>
      <c r="CV7" s="39">
        <v>56.31</v>
      </c>
      <c r="CW7" s="39">
        <v>54.52</v>
      </c>
      <c r="CX7" s="39">
        <v>54.61</v>
      </c>
      <c r="CY7" s="39">
        <v>57.54</v>
      </c>
      <c r="CZ7" s="39">
        <v>55.64</v>
      </c>
      <c r="DA7" s="39">
        <v>57.33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生活環境課端末</cp:lastModifiedBy>
  <cp:lastPrinted>2022-01-28T03:09:52Z</cp:lastPrinted>
  <dcterms:created xsi:type="dcterms:W3CDTF">2021-12-03T07:04:12Z</dcterms:created>
  <dcterms:modified xsi:type="dcterms:W3CDTF">2022-01-28T03:11:23Z</dcterms:modified>
  <cp:category/>
</cp:coreProperties>
</file>