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Z:\Koeikigyo-A\10.ぎょうせい\コ.高野町(上水道）\01.アドバイザリ\R03年度\50.経営比較分析表\"/>
    </mc:Choice>
  </mc:AlternateContent>
  <xr:revisionPtr revIDLastSave="0" documentId="13_ncr:1_{187A06F1-523A-4AAE-AFC8-0D341E5A68F8}" xr6:coauthVersionLast="47" xr6:coauthVersionMax="47" xr10:uidLastSave="{00000000-0000-0000-0000-000000000000}"/>
  <workbookProtection workbookAlgorithmName="SHA-512" workbookHashValue="d247ZhhMVThn+D8de6BKOGogfKAD9d/g+oqx5vCmPZU83fYS+gr+aPXudzme+Fu50R4G19qiyH2xiKMmFU/8Hg==" workbookSaltValue="N63J1XOeCB2jnO3pIW9GwQ==" workbookSpinCount="100000" lockStructure="1"/>
  <bookViews>
    <workbookView xWindow="2037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S6" i="5"/>
  <c r="R6" i="5"/>
  <c r="AL8" i="4" s="1"/>
  <c r="Q6" i="5"/>
  <c r="P6" i="5"/>
  <c r="P10" i="4" s="1"/>
  <c r="O6" i="5"/>
  <c r="I10" i="4" s="1"/>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G85" i="4"/>
  <c r="F85" i="4"/>
  <c r="E85" i="4"/>
  <c r="AL10" i="4"/>
  <c r="W10" i="4"/>
  <c r="BB8" i="4"/>
  <c r="AT8" i="4"/>
  <c r="AD8" i="4"/>
  <c r="W8" i="4"/>
  <c r="P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<sst xmlns="http://schemas.openxmlformats.org/spreadsheetml/2006/main" count="228" uniqueCount="115">
  <si>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</si>
  <si>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</si>
  <si>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</si>
  <si>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</si>
  <si>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</si>
  <si>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</si>
  <si>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</si>
  <si>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</si>
  <si>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</si>
  <si>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</si>
  <si>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</si>
  <si>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</si>
  <si>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</si>
  <si>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</si>
  <si>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</si>
  <si>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</si>
  <si>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</si>
  <si>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</si>
  <si>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</si>
  <si>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</si>
  <si>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</si>
  <si>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</si>
  <si>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</si>
  <si>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</si>
  <si>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</si>
  <si>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</si>
  <si>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</si>
  <si>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</si>
  <si>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</si>
  <si>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</si>
  <si>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</si>
  <si>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</si>
  <si>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</si>
  <si>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</si>
  <si>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</si>
  <si>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</si>
  <si>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</si>
  <si>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</si>
  <si>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</si>
  <si>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</si>
  <si>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</si>
  <si>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</si>
  <si>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</si>
  <si>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</si>
  <si>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</si>
  <si>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</si>
  <si>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</si>
  <si>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</si>
  <si>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</si>
  <si>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</si>
  <si>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</si>
  <si>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</si>
  <si>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</si>
  <si>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</si>
  <si>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</si>
  <si>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</si>
  <si>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</si>
  <si>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</si>
  <si>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</si>
  <si>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</si>
  <si>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</si>
  <si>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</si>
  <si>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</si>
  <si>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</si>
  <si>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</si>
  <si>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</si>
  <si>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</si>
  <si>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</si>
  <si>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</si>
  <si>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</si>
  <si>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</si>
  <si>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</si>
  <si>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</si>
  <si>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</si>
  <si>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</si>
  <si>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</si>
  <si>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</si>
  <si>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</si>
  <si>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</si>
  <si>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</si>
  <si>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</si>
  <si>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</si>
  <si>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</si>
  <si>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</si>
  <si>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</si>
  <si>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</si>
  <si>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</si>
  <si>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</si>
  <si>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</si>
  <si>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</si>
  <si>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</si>
  <si>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</si>
  <si>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</si>
  <si>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高野町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</si>
  <si>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</si>
  <si>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</si>
  <si>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</si>
  <si>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</si>
  <si>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</si>
  <si>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</si>
  <si>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</si>
  <si>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</si>
  <si>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</si>
  <si>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</si>
  <si>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</si>
  <si>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</si>
  <si>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</si>
  <si>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</si>
  <si>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</si>
  <si>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</si>
  <si>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</si>
  <si>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</si>
  <si>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①有形固定資産減価償却率及び②管路経年化率はともに類似団体平均を大きく上回る高い水準で推移している。昭和11年度の供用開始から80年以上が経過しており、多くの施設が更新の時期を迎えている。
一方、③管路更新率は0％と対応が遅れており、耐用年数を超えて使用している老朽施設・老朽管の計画的更新・修繕が、安定した事業運営のために必要である。</t>
    <rPh sb="12" eb="13">
      <t>オヨ</t>
    </rPh>
    <rPh sb="66" eb="68">
      <t>イジョウ</t>
    </rPh>
    <phoneticPr fontId="4"/>
  </si>
  <si>
    <t>経常収支比率、料金回収率は前年度までは100%を超える水準であったが、今年度はコロナ禍における給水収益の著しい減少により両者ともに比率が悪化したが、一般会計からの基準外繰入金が増額したため、経営状態は良好である。
しかしながら、耐用年数を超えて利用を続けている老朽化した施設・設備が多くある中で更新は遅れており、今後の更新投資ニーズの増大と維持管理費用の増加が見込まれる。
施設利用率が低いことを踏まえ、施設規模の適正性を検討しながら、優先度の高いものから計画的に更新を進めていく必要がある。</t>
    <rPh sb="0" eb="2">
      <t>ケイジョウ</t>
    </rPh>
    <rPh sb="2" eb="6">
      <t>シュウシヒリツ</t>
    </rPh>
    <rPh sb="7" eb="12">
      <t>リョウキンカイシュウリツ</t>
    </rPh>
    <rPh sb="13" eb="16">
      <t>ゼンネンド</t>
    </rPh>
    <rPh sb="24" eb="25">
      <t>コ</t>
    </rPh>
    <rPh sb="27" eb="29">
      <t>スイジュン</t>
    </rPh>
    <rPh sb="35" eb="38">
      <t>コンネンド</t>
    </rPh>
    <rPh sb="42" eb="43">
      <t>カ</t>
    </rPh>
    <rPh sb="47" eb="51">
      <t>キュウスイシュウエキ</t>
    </rPh>
    <rPh sb="52" eb="53">
      <t>イチジル</t>
    </rPh>
    <rPh sb="55" eb="57">
      <t>ゲンショウ</t>
    </rPh>
    <rPh sb="60" eb="62">
      <t>リョウシャ</t>
    </rPh>
    <rPh sb="65" eb="67">
      <t>ヒリツ</t>
    </rPh>
    <rPh sb="68" eb="70">
      <t>アッカ</t>
    </rPh>
    <rPh sb="74" eb="78">
      <t>イッパンカイケイ</t>
    </rPh>
    <rPh sb="81" eb="84">
      <t>キジュンガイ</t>
    </rPh>
    <rPh sb="84" eb="87">
      <t>クリイレキン</t>
    </rPh>
    <rPh sb="88" eb="90">
      <t>ゾウガク</t>
    </rPh>
    <rPh sb="180" eb="182">
      <t>ミコ</t>
    </rPh>
    <phoneticPr fontId="4"/>
  </si>
  <si>
    <t>①経常収支比率は100%を超えて推移しているが、当年度は前年度を大きく下回る結果となった。これは、コロナ禍において3か月の料金無償化政策や観光人口の減少などにより給水収益が前年度比△34%となったことが大きく影響している。ただし、一般会計からの基準外繰入金が増加したため、経常収支比率は100%超の水準を維持する結果となった。
②累積欠損金はゼロであり問題ない。
③流動比率は、類似団体平均値より下回って推移しているが、約300%と高い水準であり、短期的な支払能力は高いといえる。
④企業債残高対給水収益比率は類似団体平均値を大きく下回って推移しており、企業債への依存度は低いといえる。今年度は給水収益の減少及び企業債の発行があったため、比率は上昇した。
⑥給水原価は今年度は増加しているが、これについてもコロナ禍における有収水量の減少が影響したためである。さらに、⑤料金回収率も大幅減少し、100%を下回ることとなった。これも給水収益の著しい減少が影響したためである。
⑦施設利用率は、類似団体平均を下回る水準で推移しており、低い水準が続いている。施設規模の適正性を検討し、事業のさらなる効率化に努める必要がある。
⑧有収率は、類似団体平均を上回っているが、減少傾向にあり、老朽管路の更新を順次行っていく必要がある。</t>
    <rPh sb="1" eb="7">
      <t>ケイジョウシュウシヒリツ</t>
    </rPh>
    <rPh sb="13" eb="14">
      <t>コ</t>
    </rPh>
    <rPh sb="16" eb="18">
      <t>スイイ</t>
    </rPh>
    <rPh sb="24" eb="27">
      <t>トウネンド</t>
    </rPh>
    <rPh sb="28" eb="31">
      <t>ゼンネンド</t>
    </rPh>
    <rPh sb="32" eb="33">
      <t>オオ</t>
    </rPh>
    <rPh sb="35" eb="37">
      <t>シタマワ</t>
    </rPh>
    <rPh sb="38" eb="40">
      <t>ケッカ</t>
    </rPh>
    <rPh sb="52" eb="53">
      <t>カ</t>
    </rPh>
    <rPh sb="59" eb="60">
      <t>ゲツ</t>
    </rPh>
    <rPh sb="61" eb="63">
      <t>リョウキン</t>
    </rPh>
    <rPh sb="63" eb="66">
      <t>ムショウカ</t>
    </rPh>
    <rPh sb="66" eb="68">
      <t>セイサク</t>
    </rPh>
    <rPh sb="69" eb="73">
      <t>カンコウジンコウ</t>
    </rPh>
    <rPh sb="74" eb="76">
      <t>ゲンショウ</t>
    </rPh>
    <rPh sb="81" eb="85">
      <t>キュウスイシュウエキ</t>
    </rPh>
    <rPh sb="86" eb="89">
      <t>ゼンネンド</t>
    </rPh>
    <rPh sb="89" eb="90">
      <t>ヒ</t>
    </rPh>
    <rPh sb="101" eb="102">
      <t>オオ</t>
    </rPh>
    <rPh sb="104" eb="106">
      <t>エイキョウ</t>
    </rPh>
    <rPh sb="115" eb="119">
      <t>イッパンカイケイ</t>
    </rPh>
    <rPh sb="122" eb="125">
      <t>キジュンガイ</t>
    </rPh>
    <rPh sb="125" eb="128">
      <t>クリイレキン</t>
    </rPh>
    <rPh sb="129" eb="131">
      <t>ゾウカ</t>
    </rPh>
    <rPh sb="136" eb="142">
      <t>ケイジョウシュウシヒリツ</t>
    </rPh>
    <rPh sb="147" eb="148">
      <t>チョウ</t>
    </rPh>
    <rPh sb="149" eb="151">
      <t>スイジュン</t>
    </rPh>
    <rPh sb="152" eb="154">
      <t>イジ</t>
    </rPh>
    <rPh sb="156" eb="158">
      <t>ケッカ</t>
    </rPh>
    <rPh sb="165" eb="170">
      <t>ルイセキケッソンキン</t>
    </rPh>
    <rPh sb="176" eb="178">
      <t>モンダイ</t>
    </rPh>
    <rPh sb="329" eb="333">
      <t>キュウスイゲンカ</t>
    </rPh>
    <rPh sb="334" eb="337">
      <t>コンネンド</t>
    </rPh>
    <rPh sb="338" eb="340">
      <t>ゾウカ</t>
    </rPh>
    <rPh sb="356" eb="357">
      <t>カ</t>
    </rPh>
    <rPh sb="361" eb="365">
      <t>ユウシュウスイリョウ</t>
    </rPh>
    <rPh sb="366" eb="368">
      <t>ゲンショウ</t>
    </rPh>
    <rPh sb="369" eb="371">
      <t>エイキョウ</t>
    </rPh>
    <rPh sb="384" eb="389">
      <t>リョウキンカイシュウリツ</t>
    </rPh>
    <rPh sb="390" eb="392">
      <t>オオハバ</t>
    </rPh>
    <rPh sb="392" eb="394">
      <t>ゲンショウ</t>
    </rPh>
    <rPh sb="401" eb="403">
      <t>シタマワ</t>
    </rPh>
    <rPh sb="414" eb="418">
      <t>キュウスイシュウエキ</t>
    </rPh>
    <rPh sb="419" eb="420">
      <t>イチジル</t>
    </rPh>
    <rPh sb="422" eb="424">
      <t>ゲンショウ</t>
    </rPh>
    <rPh sb="425" eb="427">
      <t>エイキョウ</t>
    </rPh>
    <rPh sb="437" eb="442">
      <t>シセツリヨウリツ</t>
    </rPh>
    <rPh sb="444" eb="450">
      <t>ルイジダンタイヘイキン</t>
    </rPh>
    <rPh sb="451" eb="453">
      <t>シタマワ</t>
    </rPh>
    <rPh sb="454" eb="456">
      <t>スイジュン</t>
    </rPh>
    <rPh sb="457" eb="459">
      <t>スイイ</t>
    </rPh>
    <rPh sb="464" eb="465">
      <t>ヒク</t>
    </rPh>
    <rPh sb="466" eb="468">
      <t>スイジュン</t>
    </rPh>
    <rPh sb="469" eb="470">
      <t>ツヅ</t>
    </rPh>
    <rPh sb="475" eb="477">
      <t>シセツ</t>
    </rPh>
    <rPh sb="477" eb="479">
      <t>キボ</t>
    </rPh>
    <rPh sb="480" eb="482">
      <t>テキセイ</t>
    </rPh>
    <rPh sb="482" eb="483">
      <t>セイ</t>
    </rPh>
    <rPh sb="484" eb="486">
      <t>ケントウ</t>
    </rPh>
    <rPh sb="488" eb="490">
      <t>ジギョウ</t>
    </rPh>
    <rPh sb="515" eb="521">
      <t>ルイジダンタイヘイキン</t>
    </rPh>
    <rPh sb="522" eb="524">
      <t>ウワマワ</t>
    </rPh>
    <rPh sb="530" eb="532">
      <t>ゲンショウ</t>
    </rPh>
    <rPh sb="532" eb="534">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</si>
</sst>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0070C0"/>
      <name val="ＭＳ ゴシック"/>
      <family val="3"/>
      <charset val="128"/>
    </font>
    <font>
      <sz val="11"/>
      <color theme="1" tint="4.9989318521683403E-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7"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D7F-44D4-AED4-8B0D9264A9A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0.41</c:v>
                </c:pt>
                <c:pt idx="1">
                  <c:v>0.4</c:v>
                </c:pt>
                <c:pt idx="2">
                  <c:v>0.32</c:v>
                </c:pt>
                <c:pt idx="3">
                  <c:v>0.81</c:v>
                </c:pt>
                <c:pt idx="4">
                  <c:v>0.38</c:v>
                </c:pt>
              </c:numCache>
            </c:numRef>
          </c:val>
          <c:smooth val="0"/>
          <c:extLst>
            <c:ext xmlns:c16="http://schemas.microsoft.com/office/drawing/2014/chart" uri="{C3380CC4-5D6E-409C-BE32-E72D297353CC}">
              <c16:uniqueId val="{00000001-DD7F-44D4-AED4-8B0D9264A9A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32.47</c:v>
                </c:pt>
                <c:pt idx="1">
                  <c:v>30.86</c:v>
                </c:pt>
                <c:pt idx="2">
                  <c:v>32.47</c:v>
                </c:pt>
                <c:pt idx="3">
                  <c:v>30.49</c:v>
                </c:pt>
                <c:pt idx="4">
                  <c:v>26.84</c:v>
                </c:pt>
              </c:numCache>
            </c:numRef>
          </c:val>
          <c:extLst>
            <c:ext xmlns:c16="http://schemas.microsoft.com/office/drawing/2014/chart" uri="{C3380CC4-5D6E-409C-BE32-E72D297353CC}">
              <c16:uniqueId val="{00000000-0B10-48D0-98CC-FDBAF5DB493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41.09</c:v>
                </c:pt>
                <c:pt idx="1">
                  <c:v>38.979999999999997</c:v>
                </c:pt>
                <c:pt idx="2">
                  <c:v>39.61</c:v>
                </c:pt>
                <c:pt idx="3">
                  <c:v>41.06</c:v>
                </c:pt>
                <c:pt idx="4">
                  <c:v>39.94</c:v>
                </c:pt>
              </c:numCache>
            </c:numRef>
          </c:val>
          <c:smooth val="0"/>
          <c:extLst>
            <c:ext xmlns:c16="http://schemas.microsoft.com/office/drawing/2014/chart" uri="{C3380CC4-5D6E-409C-BE32-E72D297353CC}">
              <c16:uniqueId val="{00000001-0B10-48D0-98CC-FDBAF5DB493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79.209999999999994</c:v>
                </c:pt>
                <c:pt idx="1">
                  <c:v>84.58</c:v>
                </c:pt>
                <c:pt idx="2">
                  <c:v>81.45</c:v>
                </c:pt>
                <c:pt idx="3">
                  <c:v>79.959999999999994</c:v>
                </c:pt>
                <c:pt idx="4">
                  <c:v>75.84</c:v>
                </c:pt>
              </c:numCache>
            </c:numRef>
          </c:val>
          <c:extLst>
            <c:ext xmlns:c16="http://schemas.microsoft.com/office/drawing/2014/chart" uri="{C3380CC4-5D6E-409C-BE32-E72D297353CC}">
              <c16:uniqueId val="{00000000-EBEC-4DBD-BFA2-0D01B5D6348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75.91</c:v>
                </c:pt>
                <c:pt idx="1">
                  <c:v>75.010000000000005</c:v>
                </c:pt>
                <c:pt idx="2">
                  <c:v>72.959999999999994</c:v>
                </c:pt>
                <c:pt idx="3">
                  <c:v>72.42</c:v>
                </c:pt>
                <c:pt idx="4">
                  <c:v>69.41</c:v>
                </c:pt>
              </c:numCache>
            </c:numRef>
          </c:val>
          <c:smooth val="0"/>
          <c:extLst>
            <c:ext xmlns:c16="http://schemas.microsoft.com/office/drawing/2014/chart" uri="{C3380CC4-5D6E-409C-BE32-E72D297353CC}">
              <c16:uniqueId val="{00000001-EBEC-4DBD-BFA2-0D01B5D6348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113.27</c:v>
                </c:pt>
                <c:pt idx="1">
                  <c:v>114.53</c:v>
                </c:pt>
                <c:pt idx="2">
                  <c:v>121.47</c:v>
                </c:pt>
                <c:pt idx="3">
                  <c:v>122.28</c:v>
                </c:pt>
                <c:pt idx="4">
                  <c:v>107.83</c:v>
                </c:pt>
              </c:numCache>
            </c:numRef>
          </c:val>
          <c:extLst>
            <c:ext xmlns:c16="http://schemas.microsoft.com/office/drawing/2014/chart" uri="{C3380CC4-5D6E-409C-BE32-E72D297353CC}">
              <c16:uniqueId val="{00000000-DD17-4808-A855-080A2176FCE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114.74</c:v>
                </c:pt>
                <c:pt idx="1">
                  <c:v>104.85</c:v>
                </c:pt>
                <c:pt idx="2">
                  <c:v>107.64</c:v>
                </c:pt>
                <c:pt idx="3">
                  <c:v>108.22</c:v>
                </c:pt>
                <c:pt idx="4">
                  <c:v>114.22</c:v>
                </c:pt>
              </c:numCache>
            </c:numRef>
          </c:val>
          <c:smooth val="0"/>
          <c:extLst>
            <c:ext xmlns:c16="http://schemas.microsoft.com/office/drawing/2014/chart" uri="{C3380CC4-5D6E-409C-BE32-E72D297353CC}">
              <c16:uniqueId val="{00000001-DD17-4808-A855-080A2176FCE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66.12</c:v>
                </c:pt>
                <c:pt idx="1">
                  <c:v>67.83</c:v>
                </c:pt>
                <c:pt idx="2">
                  <c:v>69.47</c:v>
                </c:pt>
                <c:pt idx="3">
                  <c:v>71.14</c:v>
                </c:pt>
                <c:pt idx="4">
                  <c:v>71.290000000000006</c:v>
                </c:pt>
              </c:numCache>
            </c:numRef>
          </c:val>
          <c:extLst>
            <c:ext xmlns:c16="http://schemas.microsoft.com/office/drawing/2014/chart" uri="{C3380CC4-5D6E-409C-BE32-E72D297353CC}">
              <c16:uniqueId val="{00000000-7B55-4576-9A41-6F394DFF2B0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52.4</c:v>
                </c:pt>
                <c:pt idx="1">
                  <c:v>51.89</c:v>
                </c:pt>
                <c:pt idx="2">
                  <c:v>54.09</c:v>
                </c:pt>
                <c:pt idx="3">
                  <c:v>52.73</c:v>
                </c:pt>
                <c:pt idx="4">
                  <c:v>53.25</c:v>
                </c:pt>
              </c:numCache>
            </c:numRef>
          </c:val>
          <c:smooth val="0"/>
          <c:extLst>
            <c:ext xmlns:c16="http://schemas.microsoft.com/office/drawing/2014/chart" uri="{C3380CC4-5D6E-409C-BE32-E72D297353CC}">
              <c16:uniqueId val="{00000001-7B55-4576-9A41-6F394DFF2B0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87.21</c:v>
                </c:pt>
                <c:pt idx="1">
                  <c:v>87.21</c:v>
                </c:pt>
                <c:pt idx="2">
                  <c:v>87.21</c:v>
                </c:pt>
                <c:pt idx="3">
                  <c:v>87.21</c:v>
                </c:pt>
                <c:pt idx="4">
                  <c:v>87.21</c:v>
                </c:pt>
              </c:numCache>
            </c:numRef>
          </c:val>
          <c:extLst>
            <c:ext xmlns:c16="http://schemas.microsoft.com/office/drawing/2014/chart" uri="{C3380CC4-5D6E-409C-BE32-E72D297353CC}">
              <c16:uniqueId val="{00000000-C39E-4ED4-BC72-8DA89958439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14.01</c:v>
                </c:pt>
                <c:pt idx="1">
                  <c:v>14.74</c:v>
                </c:pt>
                <c:pt idx="2">
                  <c:v>18.68</c:v>
                </c:pt>
                <c:pt idx="3">
                  <c:v>19.91</c:v>
                </c:pt>
                <c:pt idx="4">
                  <c:v>23.02</c:v>
                </c:pt>
              </c:numCache>
            </c:numRef>
          </c:val>
          <c:smooth val="0"/>
          <c:extLst>
            <c:ext xmlns:c16="http://schemas.microsoft.com/office/drawing/2014/chart" uri="{C3380CC4-5D6E-409C-BE32-E72D297353CC}">
              <c16:uniqueId val="{00000001-C39E-4ED4-BC72-8DA89958439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D43-4E2C-B1DE-7055567E7DD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27.19</c:v>
                </c:pt>
                <c:pt idx="1">
                  <c:v>27.52</c:v>
                </c:pt>
                <c:pt idx="2">
                  <c:v>30.84</c:v>
                </c:pt>
                <c:pt idx="3">
                  <c:v>25.29</c:v>
                </c:pt>
                <c:pt idx="4">
                  <c:v>22.71</c:v>
                </c:pt>
              </c:numCache>
            </c:numRef>
          </c:val>
          <c:smooth val="0"/>
          <c:extLst>
            <c:ext xmlns:c16="http://schemas.microsoft.com/office/drawing/2014/chart" uri="{C3380CC4-5D6E-409C-BE32-E72D297353CC}">
              <c16:uniqueId val="{00000001-0D43-4E2C-B1DE-7055567E7DD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160.19999999999999</c:v>
                </c:pt>
                <c:pt idx="1">
                  <c:v>176.35</c:v>
                </c:pt>
                <c:pt idx="2">
                  <c:v>228.51</c:v>
                </c:pt>
                <c:pt idx="3">
                  <c:v>289.33999999999997</c:v>
                </c:pt>
                <c:pt idx="4">
                  <c:v>297.17</c:v>
                </c:pt>
              </c:numCache>
            </c:numRef>
          </c:val>
          <c:extLst>
            <c:ext xmlns:c16="http://schemas.microsoft.com/office/drawing/2014/chart" uri="{C3380CC4-5D6E-409C-BE32-E72D297353CC}">
              <c16:uniqueId val="{00000000-3CB7-426A-BF94-5EC918DB039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477.44</c:v>
                </c:pt>
                <c:pt idx="1">
                  <c:v>445.85</c:v>
                </c:pt>
                <c:pt idx="2">
                  <c:v>450.54</c:v>
                </c:pt>
                <c:pt idx="3">
                  <c:v>348.88</c:v>
                </c:pt>
                <c:pt idx="4">
                  <c:v>381.07</c:v>
                </c:pt>
              </c:numCache>
            </c:numRef>
          </c:val>
          <c:smooth val="0"/>
          <c:extLst>
            <c:ext xmlns:c16="http://schemas.microsoft.com/office/drawing/2014/chart" uri="{C3380CC4-5D6E-409C-BE32-E72D297353CC}">
              <c16:uniqueId val="{00000001-3CB7-426A-BF94-5EC918DB039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280.36</c:v>
                </c:pt>
                <c:pt idx="1">
                  <c:v>234.75</c:v>
                </c:pt>
                <c:pt idx="2">
                  <c:v>193.74</c:v>
                </c:pt>
                <c:pt idx="3">
                  <c:v>166.14</c:v>
                </c:pt>
                <c:pt idx="4">
                  <c:v>267.85000000000002</c:v>
                </c:pt>
              </c:numCache>
            </c:numRef>
          </c:val>
          <c:extLst>
            <c:ext xmlns:c16="http://schemas.microsoft.com/office/drawing/2014/chart" uri="{C3380CC4-5D6E-409C-BE32-E72D297353CC}">
              <c16:uniqueId val="{00000000-B807-4856-BB62-ACCBE37DDAE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485.75</c:v>
                </c:pt>
                <c:pt idx="1">
                  <c:v>516.34</c:v>
                </c:pt>
                <c:pt idx="2">
                  <c:v>496.56</c:v>
                </c:pt>
                <c:pt idx="3">
                  <c:v>540.38</c:v>
                </c:pt>
                <c:pt idx="4">
                  <c:v>556.47</c:v>
                </c:pt>
              </c:numCache>
            </c:numRef>
          </c:val>
          <c:smooth val="0"/>
          <c:extLst>
            <c:ext xmlns:c16="http://schemas.microsoft.com/office/drawing/2014/chart" uri="{C3380CC4-5D6E-409C-BE32-E72D297353CC}">
              <c16:uniqueId val="{00000001-B807-4856-BB62-ACCBE37DDAE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108.73</c:v>
                </c:pt>
                <c:pt idx="1">
                  <c:v>110.71</c:v>
                </c:pt>
                <c:pt idx="2">
                  <c:v>120.35</c:v>
                </c:pt>
                <c:pt idx="3">
                  <c:v>122.72</c:v>
                </c:pt>
                <c:pt idx="4">
                  <c:v>82.12</c:v>
                </c:pt>
              </c:numCache>
            </c:numRef>
          </c:val>
          <c:extLst>
            <c:ext xmlns:c16="http://schemas.microsoft.com/office/drawing/2014/chart" uri="{C3380CC4-5D6E-409C-BE32-E72D297353CC}">
              <c16:uniqueId val="{00000000-1EC2-420C-A78B-2C5820CD26C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83.59</c:v>
                </c:pt>
                <c:pt idx="1">
                  <c:v>83.27</c:v>
                </c:pt>
                <c:pt idx="2">
                  <c:v>84.9</c:v>
                </c:pt>
                <c:pt idx="3">
                  <c:v>83.22</c:v>
                </c:pt>
                <c:pt idx="4">
                  <c:v>78.67</c:v>
                </c:pt>
              </c:numCache>
            </c:numRef>
          </c:val>
          <c:smooth val="0"/>
          <c:extLst>
            <c:ext xmlns:c16="http://schemas.microsoft.com/office/drawing/2014/chart" uri="{C3380CC4-5D6E-409C-BE32-E72D297353CC}">
              <c16:uniqueId val="{00000001-1EC2-420C-A78B-2C5820CD26C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231.74</c:v>
                </c:pt>
                <c:pt idx="1">
                  <c:v>228.79</c:v>
                </c:pt>
                <c:pt idx="2">
                  <c:v>208.22</c:v>
                </c:pt>
                <c:pt idx="3">
                  <c:v>208.95</c:v>
                </c:pt>
                <c:pt idx="4">
                  <c:v>246.51</c:v>
                </c:pt>
              </c:numCache>
            </c:numRef>
          </c:val>
          <c:extLst>
            <c:ext xmlns:c16="http://schemas.microsoft.com/office/drawing/2014/chart" uri="{C3380CC4-5D6E-409C-BE32-E72D297353CC}">
              <c16:uniqueId val="{00000000-3B28-4440-A9AB-3C0352B4DC3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230.22</c:v>
                </c:pt>
                <c:pt idx="1">
                  <c:v>228.81</c:v>
                </c:pt>
                <c:pt idx="2">
                  <c:v>231.9</c:v>
                </c:pt>
                <c:pt idx="3">
                  <c:v>234.17</c:v>
                </c:pt>
                <c:pt idx="4">
                  <c:v>257.95</c:v>
                </c:pt>
              </c:numCache>
            </c:numRef>
          </c:val>
          <c:smooth val="0"/>
          <c:extLst>
            <c:ext xmlns:c16="http://schemas.microsoft.com/office/drawing/2014/chart" uri="{C3380CC4-5D6E-409C-BE32-E72D297353CC}">
              <c16:uniqueId val="{00000001-3B28-4440-A9AB-3C0352B4DC3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16" zoomScale="80" zoomScaleNormal="80" workbookViewId="0">
      <selection activeCell="CA31" sqref="CA3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和歌山県　高野町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A9</v>
      </c>
      <c r="X8" s="60"/>
      <c r="Y8" s="60"/>
      <c r="Z8" s="60"/>
      <c r="AA8" s="60"/>
      <c r="AB8" s="60"/>
      <c r="AC8" s="60"/>
      <c r="AD8" s="60" t="str">
        <f>データ!$M$6</f>
        <v>非設置</v>
      </c>
      <c r="AE8" s="60"/>
      <c r="AF8" s="60"/>
      <c r="AG8" s="60"/>
      <c r="AH8" s="60"/>
      <c r="AI8" s="60"/>
      <c r="AJ8" s="60"/>
      <c r="AK8" s="4"/>
      <c r="AL8" s="61">
        <f>データ!$R$6</f>
        <v>2889</v>
      </c>
      <c r="AM8" s="61"/>
      <c r="AN8" s="61"/>
      <c r="AO8" s="61"/>
      <c r="AP8" s="61"/>
      <c r="AQ8" s="61"/>
      <c r="AR8" s="61"/>
      <c r="AS8" s="61"/>
      <c r="AT8" s="52">
        <f>データ!$S$6</f>
        <v>137.03</v>
      </c>
      <c r="AU8" s="53"/>
      <c r="AV8" s="53"/>
      <c r="AW8" s="53"/>
      <c r="AX8" s="53"/>
      <c r="AY8" s="53"/>
      <c r="AZ8" s="53"/>
      <c r="BA8" s="53"/>
      <c r="BB8" s="54">
        <f>データ!$T$6</f>
        <v>21.08</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77.819999999999993</v>
      </c>
      <c r="J10" s="53"/>
      <c r="K10" s="53"/>
      <c r="L10" s="53"/>
      <c r="M10" s="53"/>
      <c r="N10" s="53"/>
      <c r="O10" s="64"/>
      <c r="P10" s="54">
        <f>データ!$P$6</f>
        <v>75.239999999999995</v>
      </c>
      <c r="Q10" s="54"/>
      <c r="R10" s="54"/>
      <c r="S10" s="54"/>
      <c r="T10" s="54"/>
      <c r="U10" s="54"/>
      <c r="V10" s="54"/>
      <c r="W10" s="61">
        <f>データ!$Q$6</f>
        <v>4050</v>
      </c>
      <c r="X10" s="61"/>
      <c r="Y10" s="61"/>
      <c r="Z10" s="61"/>
      <c r="AA10" s="61"/>
      <c r="AB10" s="61"/>
      <c r="AC10" s="61"/>
      <c r="AD10" s="2"/>
      <c r="AE10" s="2"/>
      <c r="AF10" s="2"/>
      <c r="AG10" s="2"/>
      <c r="AH10" s="4"/>
      <c r="AI10" s="4"/>
      <c r="AJ10" s="4"/>
      <c r="AK10" s="4"/>
      <c r="AL10" s="61">
        <f>データ!$U$6</f>
        <v>2158</v>
      </c>
      <c r="AM10" s="61"/>
      <c r="AN10" s="61"/>
      <c r="AO10" s="61"/>
      <c r="AP10" s="61"/>
      <c r="AQ10" s="61"/>
      <c r="AR10" s="61"/>
      <c r="AS10" s="61"/>
      <c r="AT10" s="52">
        <f>データ!$V$6</f>
        <v>1.7</v>
      </c>
      <c r="AU10" s="53"/>
      <c r="AV10" s="53"/>
      <c r="AW10" s="53"/>
      <c r="AX10" s="53"/>
      <c r="AY10" s="53"/>
      <c r="AZ10" s="53"/>
      <c r="BA10" s="53"/>
      <c r="BB10" s="54">
        <f>データ!$W$6</f>
        <v>1269.4100000000001</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114</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7" t="s">
        <v>112</v>
      </c>
      <c r="BM47" s="88"/>
      <c r="BN47" s="88"/>
      <c r="BO47" s="88"/>
      <c r="BP47" s="88"/>
      <c r="BQ47" s="88"/>
      <c r="BR47" s="88"/>
      <c r="BS47" s="88"/>
      <c r="BT47" s="88"/>
      <c r="BU47" s="88"/>
      <c r="BV47" s="88"/>
      <c r="BW47" s="88"/>
      <c r="BX47" s="88"/>
      <c r="BY47" s="88"/>
      <c r="BZ47" s="89"/>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0"/>
      <c r="BM48" s="88"/>
      <c r="BN48" s="88"/>
      <c r="BO48" s="88"/>
      <c r="BP48" s="88"/>
      <c r="BQ48" s="88"/>
      <c r="BR48" s="88"/>
      <c r="BS48" s="88"/>
      <c r="BT48" s="88"/>
      <c r="BU48" s="88"/>
      <c r="BV48" s="88"/>
      <c r="BW48" s="88"/>
      <c r="BX48" s="88"/>
      <c r="BY48" s="88"/>
      <c r="BZ48" s="89"/>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0"/>
      <c r="BM49" s="88"/>
      <c r="BN49" s="88"/>
      <c r="BO49" s="88"/>
      <c r="BP49" s="88"/>
      <c r="BQ49" s="88"/>
      <c r="BR49" s="88"/>
      <c r="BS49" s="88"/>
      <c r="BT49" s="88"/>
      <c r="BU49" s="88"/>
      <c r="BV49" s="88"/>
      <c r="BW49" s="88"/>
      <c r="BX49" s="88"/>
      <c r="BY49" s="88"/>
      <c r="BZ49" s="89"/>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0"/>
      <c r="BM50" s="88"/>
      <c r="BN50" s="88"/>
      <c r="BO50" s="88"/>
      <c r="BP50" s="88"/>
      <c r="BQ50" s="88"/>
      <c r="BR50" s="88"/>
      <c r="BS50" s="88"/>
      <c r="BT50" s="88"/>
      <c r="BU50" s="88"/>
      <c r="BV50" s="88"/>
      <c r="BW50" s="88"/>
      <c r="BX50" s="88"/>
      <c r="BY50" s="88"/>
      <c r="BZ50" s="89"/>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0"/>
      <c r="BM51" s="88"/>
      <c r="BN51" s="88"/>
      <c r="BO51" s="88"/>
      <c r="BP51" s="88"/>
      <c r="BQ51" s="88"/>
      <c r="BR51" s="88"/>
      <c r="BS51" s="88"/>
      <c r="BT51" s="88"/>
      <c r="BU51" s="88"/>
      <c r="BV51" s="88"/>
      <c r="BW51" s="88"/>
      <c r="BX51" s="88"/>
      <c r="BY51" s="88"/>
      <c r="BZ51" s="89"/>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0"/>
      <c r="BM52" s="88"/>
      <c r="BN52" s="88"/>
      <c r="BO52" s="88"/>
      <c r="BP52" s="88"/>
      <c r="BQ52" s="88"/>
      <c r="BR52" s="88"/>
      <c r="BS52" s="88"/>
      <c r="BT52" s="88"/>
      <c r="BU52" s="88"/>
      <c r="BV52" s="88"/>
      <c r="BW52" s="88"/>
      <c r="BX52" s="88"/>
      <c r="BY52" s="88"/>
      <c r="BZ52" s="89"/>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0"/>
      <c r="BM53" s="88"/>
      <c r="BN53" s="88"/>
      <c r="BO53" s="88"/>
      <c r="BP53" s="88"/>
      <c r="BQ53" s="88"/>
      <c r="BR53" s="88"/>
      <c r="BS53" s="88"/>
      <c r="BT53" s="88"/>
      <c r="BU53" s="88"/>
      <c r="BV53" s="88"/>
      <c r="BW53" s="88"/>
      <c r="BX53" s="88"/>
      <c r="BY53" s="88"/>
      <c r="BZ53" s="89"/>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0"/>
      <c r="BM54" s="88"/>
      <c r="BN54" s="88"/>
      <c r="BO54" s="88"/>
      <c r="BP54" s="88"/>
      <c r="BQ54" s="88"/>
      <c r="BR54" s="88"/>
      <c r="BS54" s="88"/>
      <c r="BT54" s="88"/>
      <c r="BU54" s="88"/>
      <c r="BV54" s="88"/>
      <c r="BW54" s="88"/>
      <c r="BX54" s="88"/>
      <c r="BY54" s="88"/>
      <c r="BZ54" s="89"/>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0"/>
      <c r="BM55" s="88"/>
      <c r="BN55" s="88"/>
      <c r="BO55" s="88"/>
      <c r="BP55" s="88"/>
      <c r="BQ55" s="88"/>
      <c r="BR55" s="88"/>
      <c r="BS55" s="88"/>
      <c r="BT55" s="88"/>
      <c r="BU55" s="88"/>
      <c r="BV55" s="88"/>
      <c r="BW55" s="88"/>
      <c r="BX55" s="88"/>
      <c r="BY55" s="88"/>
      <c r="BZ55" s="89"/>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0"/>
      <c r="BM56" s="88"/>
      <c r="BN56" s="88"/>
      <c r="BO56" s="88"/>
      <c r="BP56" s="88"/>
      <c r="BQ56" s="88"/>
      <c r="BR56" s="88"/>
      <c r="BS56" s="88"/>
      <c r="BT56" s="88"/>
      <c r="BU56" s="88"/>
      <c r="BV56" s="88"/>
      <c r="BW56" s="88"/>
      <c r="BX56" s="88"/>
      <c r="BY56" s="88"/>
      <c r="BZ56" s="89"/>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0"/>
      <c r="BM57" s="88"/>
      <c r="BN57" s="88"/>
      <c r="BO57" s="88"/>
      <c r="BP57" s="88"/>
      <c r="BQ57" s="88"/>
      <c r="BR57" s="88"/>
      <c r="BS57" s="88"/>
      <c r="BT57" s="88"/>
      <c r="BU57" s="88"/>
      <c r="BV57" s="88"/>
      <c r="BW57" s="88"/>
      <c r="BX57" s="88"/>
      <c r="BY57" s="88"/>
      <c r="BZ57" s="89"/>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0"/>
      <c r="BM58" s="88"/>
      <c r="BN58" s="88"/>
      <c r="BO58" s="88"/>
      <c r="BP58" s="88"/>
      <c r="BQ58" s="88"/>
      <c r="BR58" s="88"/>
      <c r="BS58" s="88"/>
      <c r="BT58" s="88"/>
      <c r="BU58" s="88"/>
      <c r="BV58" s="88"/>
      <c r="BW58" s="88"/>
      <c r="BX58" s="88"/>
      <c r="BY58" s="88"/>
      <c r="BZ58" s="8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0"/>
      <c r="BM59" s="88"/>
      <c r="BN59" s="88"/>
      <c r="BO59" s="88"/>
      <c r="BP59" s="88"/>
      <c r="BQ59" s="88"/>
      <c r="BR59" s="88"/>
      <c r="BS59" s="88"/>
      <c r="BT59" s="88"/>
      <c r="BU59" s="88"/>
      <c r="BV59" s="88"/>
      <c r="BW59" s="88"/>
      <c r="BX59" s="88"/>
      <c r="BY59" s="88"/>
      <c r="BZ59" s="89"/>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90"/>
      <c r="BM60" s="88"/>
      <c r="BN60" s="88"/>
      <c r="BO60" s="88"/>
      <c r="BP60" s="88"/>
      <c r="BQ60" s="88"/>
      <c r="BR60" s="88"/>
      <c r="BS60" s="88"/>
      <c r="BT60" s="88"/>
      <c r="BU60" s="88"/>
      <c r="BV60" s="88"/>
      <c r="BW60" s="88"/>
      <c r="BX60" s="88"/>
      <c r="BY60" s="88"/>
      <c r="BZ60" s="89"/>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90"/>
      <c r="BM61" s="88"/>
      <c r="BN61" s="88"/>
      <c r="BO61" s="88"/>
      <c r="BP61" s="88"/>
      <c r="BQ61" s="88"/>
      <c r="BR61" s="88"/>
      <c r="BS61" s="88"/>
      <c r="BT61" s="88"/>
      <c r="BU61" s="88"/>
      <c r="BV61" s="88"/>
      <c r="BW61" s="88"/>
      <c r="BX61" s="88"/>
      <c r="BY61" s="88"/>
      <c r="BZ61" s="89"/>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0"/>
      <c r="BM62" s="88"/>
      <c r="BN62" s="88"/>
      <c r="BO62" s="88"/>
      <c r="BP62" s="88"/>
      <c r="BQ62" s="88"/>
      <c r="BR62" s="88"/>
      <c r="BS62" s="88"/>
      <c r="BT62" s="88"/>
      <c r="BU62" s="88"/>
      <c r="BV62" s="88"/>
      <c r="BW62" s="88"/>
      <c r="BX62" s="88"/>
      <c r="BY62" s="88"/>
      <c r="BZ62" s="89"/>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0"/>
      <c r="BM63" s="88"/>
      <c r="BN63" s="88"/>
      <c r="BO63" s="88"/>
      <c r="BP63" s="88"/>
      <c r="BQ63" s="88"/>
      <c r="BR63" s="88"/>
      <c r="BS63" s="88"/>
      <c r="BT63" s="88"/>
      <c r="BU63" s="88"/>
      <c r="BV63" s="88"/>
      <c r="BW63" s="88"/>
      <c r="BX63" s="88"/>
      <c r="BY63" s="88"/>
      <c r="BZ63" s="89"/>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Fwh1BmdiLKCt4DipCHwmGzytVD3y4VTY05W/AGq4LXKIVc74hQuegc9x742ILyJ5IbUhZjeyJmghoTlGx4+4Sg==" saltValue="FApumcO8niGdWtfFD8b0Ig==" spinCount="100000" sheet="1" objects="1" scenarios="1" formatCells="0" formatColumns="0" formatRows="0"/>
  <mergeCells count="44">
    <mergeCell ref="BL64:BZ65"/>
    <mergeCell ref="BL66:BZ82"/>
    <mergeCell ref="BL11:BZ13"/>
    <mergeCell ref="B14:BJ15"/>
    <mergeCell ref="BL14:BZ15"/>
    <mergeCell ref="BL16:BZ44"/>
    <mergeCell ref="BL45:BZ46"/>
    <mergeCell ref="B60:BJ61"/>
    <mergeCell ref="BL47:BZ63"/>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2" t="s">
        <v>50</v>
      </c>
      <c r="I3" s="93"/>
      <c r="J3" s="93"/>
      <c r="K3" s="93"/>
      <c r="L3" s="93"/>
      <c r="M3" s="93"/>
      <c r="N3" s="93"/>
      <c r="O3" s="93"/>
      <c r="P3" s="93"/>
      <c r="Q3" s="93"/>
      <c r="R3" s="93"/>
      <c r="S3" s="93"/>
      <c r="T3" s="93"/>
      <c r="U3" s="93"/>
      <c r="V3" s="93"/>
      <c r="W3" s="94"/>
      <c r="X3" s="98" t="s">
        <v>51</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52</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x14ac:dyDescent="0.15">
      <c r="A4" s="29" t="s">
        <v>53</v>
      </c>
      <c r="B4" s="31"/>
      <c r="C4" s="31"/>
      <c r="D4" s="31"/>
      <c r="E4" s="31"/>
      <c r="F4" s="31"/>
      <c r="G4" s="31"/>
      <c r="H4" s="95"/>
      <c r="I4" s="96"/>
      <c r="J4" s="96"/>
      <c r="K4" s="96"/>
      <c r="L4" s="96"/>
      <c r="M4" s="96"/>
      <c r="N4" s="96"/>
      <c r="O4" s="96"/>
      <c r="P4" s="96"/>
      <c r="Q4" s="96"/>
      <c r="R4" s="96"/>
      <c r="S4" s="96"/>
      <c r="T4" s="96"/>
      <c r="U4" s="96"/>
      <c r="V4" s="96"/>
      <c r="W4" s="97"/>
      <c r="X4" s="91" t="s">
        <v>54</v>
      </c>
      <c r="Y4" s="91"/>
      <c r="Z4" s="91"/>
      <c r="AA4" s="91"/>
      <c r="AB4" s="91"/>
      <c r="AC4" s="91"/>
      <c r="AD4" s="91"/>
      <c r="AE4" s="91"/>
      <c r="AF4" s="91"/>
      <c r="AG4" s="91"/>
      <c r="AH4" s="91"/>
      <c r="AI4" s="91" t="s">
        <v>55</v>
      </c>
      <c r="AJ4" s="91"/>
      <c r="AK4" s="91"/>
      <c r="AL4" s="91"/>
      <c r="AM4" s="91"/>
      <c r="AN4" s="91"/>
      <c r="AO4" s="91"/>
      <c r="AP4" s="91"/>
      <c r="AQ4" s="91"/>
      <c r="AR4" s="91"/>
      <c r="AS4" s="91"/>
      <c r="AT4" s="91" t="s">
        <v>56</v>
      </c>
      <c r="AU4" s="91"/>
      <c r="AV4" s="91"/>
      <c r="AW4" s="91"/>
      <c r="AX4" s="91"/>
      <c r="AY4" s="91"/>
      <c r="AZ4" s="91"/>
      <c r="BA4" s="91"/>
      <c r="BB4" s="91"/>
      <c r="BC4" s="91"/>
      <c r="BD4" s="91"/>
      <c r="BE4" s="91" t="s">
        <v>57</v>
      </c>
      <c r="BF4" s="91"/>
      <c r="BG4" s="91"/>
      <c r="BH4" s="91"/>
      <c r="BI4" s="91"/>
      <c r="BJ4" s="91"/>
      <c r="BK4" s="91"/>
      <c r="BL4" s="91"/>
      <c r="BM4" s="91"/>
      <c r="BN4" s="91"/>
      <c r="BO4" s="91"/>
      <c r="BP4" s="91" t="s">
        <v>58</v>
      </c>
      <c r="BQ4" s="91"/>
      <c r="BR4" s="91"/>
      <c r="BS4" s="91"/>
      <c r="BT4" s="91"/>
      <c r="BU4" s="91"/>
      <c r="BV4" s="91"/>
      <c r="BW4" s="91"/>
      <c r="BX4" s="91"/>
      <c r="BY4" s="91"/>
      <c r="BZ4" s="91"/>
      <c r="CA4" s="91" t="s">
        <v>59</v>
      </c>
      <c r="CB4" s="91"/>
      <c r="CC4" s="91"/>
      <c r="CD4" s="91"/>
      <c r="CE4" s="91"/>
      <c r="CF4" s="91"/>
      <c r="CG4" s="91"/>
      <c r="CH4" s="91"/>
      <c r="CI4" s="91"/>
      <c r="CJ4" s="91"/>
      <c r="CK4" s="91"/>
      <c r="CL4" s="91" t="s">
        <v>60</v>
      </c>
      <c r="CM4" s="91"/>
      <c r="CN4" s="91"/>
      <c r="CO4" s="91"/>
      <c r="CP4" s="91"/>
      <c r="CQ4" s="91"/>
      <c r="CR4" s="91"/>
      <c r="CS4" s="91"/>
      <c r="CT4" s="91"/>
      <c r="CU4" s="91"/>
      <c r="CV4" s="91"/>
      <c r="CW4" s="91" t="s">
        <v>61</v>
      </c>
      <c r="CX4" s="91"/>
      <c r="CY4" s="91"/>
      <c r="CZ4" s="91"/>
      <c r="DA4" s="91"/>
      <c r="DB4" s="91"/>
      <c r="DC4" s="91"/>
      <c r="DD4" s="91"/>
      <c r="DE4" s="91"/>
      <c r="DF4" s="91"/>
      <c r="DG4" s="91"/>
      <c r="DH4" s="91" t="s">
        <v>62</v>
      </c>
      <c r="DI4" s="91"/>
      <c r="DJ4" s="91"/>
      <c r="DK4" s="91"/>
      <c r="DL4" s="91"/>
      <c r="DM4" s="91"/>
      <c r="DN4" s="91"/>
      <c r="DO4" s="91"/>
      <c r="DP4" s="91"/>
      <c r="DQ4" s="91"/>
      <c r="DR4" s="91"/>
      <c r="DS4" s="91" t="s">
        <v>63</v>
      </c>
      <c r="DT4" s="91"/>
      <c r="DU4" s="91"/>
      <c r="DV4" s="91"/>
      <c r="DW4" s="91"/>
      <c r="DX4" s="91"/>
      <c r="DY4" s="91"/>
      <c r="DZ4" s="91"/>
      <c r="EA4" s="91"/>
      <c r="EB4" s="91"/>
      <c r="EC4" s="91"/>
      <c r="ED4" s="91" t="s">
        <v>64</v>
      </c>
      <c r="EE4" s="91"/>
      <c r="EF4" s="91"/>
      <c r="EG4" s="91"/>
      <c r="EH4" s="91"/>
      <c r="EI4" s="91"/>
      <c r="EJ4" s="91"/>
      <c r="EK4" s="91"/>
      <c r="EL4" s="91"/>
      <c r="EM4" s="91"/>
      <c r="EN4" s="91"/>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303445</v>
      </c>
      <c r="D6" s="34">
        <f t="shared" si="3"/>
        <v>46</v>
      </c>
      <c r="E6" s="34">
        <f t="shared" si="3"/>
        <v>1</v>
      </c>
      <c r="F6" s="34">
        <f t="shared" si="3"/>
        <v>0</v>
      </c>
      <c r="G6" s="34">
        <f t="shared" si="3"/>
        <v>1</v>
      </c>
      <c r="H6" s="34" t="str">
        <f t="shared" si="3"/>
        <v>和歌山県　高野町</v>
      </c>
      <c r="I6" s="34" t="str">
        <f t="shared" si="3"/>
        <v>法適用</v>
      </c>
      <c r="J6" s="34" t="str">
        <f t="shared" si="3"/>
        <v>水道事業</v>
      </c>
      <c r="K6" s="34" t="str">
        <f t="shared" si="3"/>
        <v>末端給水事業</v>
      </c>
      <c r="L6" s="34" t="str">
        <f t="shared" si="3"/>
        <v>A9</v>
      </c>
      <c r="M6" s="34" t="str">
        <f t="shared" si="3"/>
        <v>非設置</v>
      </c>
      <c r="N6" s="35" t="str">
        <f t="shared" si="3"/>
        <v>-</v>
      </c>
      <c r="O6" s="35">
        <f t="shared" si="3"/>
        <v>77.819999999999993</v>
      </c>
      <c r="P6" s="35">
        <f t="shared" si="3"/>
        <v>75.239999999999995</v>
      </c>
      <c r="Q6" s="35">
        <f t="shared" si="3"/>
        <v>4050</v>
      </c>
      <c r="R6" s="35">
        <f t="shared" si="3"/>
        <v>2889</v>
      </c>
      <c r="S6" s="35">
        <f t="shared" si="3"/>
        <v>137.03</v>
      </c>
      <c r="T6" s="35">
        <f t="shared" si="3"/>
        <v>21.08</v>
      </c>
      <c r="U6" s="35">
        <f t="shared" si="3"/>
        <v>2158</v>
      </c>
      <c r="V6" s="35">
        <f t="shared" si="3"/>
        <v>1.7</v>
      </c>
      <c r="W6" s="35">
        <f t="shared" si="3"/>
        <v>1269.4100000000001</v>
      </c>
      <c r="X6" s="36">
        <f>IF(X7="",NA(),X7)</f>
        <v>113.27</v>
      </c>
      <c r="Y6" s="36">
        <f t="shared" ref="Y6:AG6" si="4">IF(Y7="",NA(),Y7)</f>
        <v>114.53</v>
      </c>
      <c r="Z6" s="36">
        <f t="shared" si="4"/>
        <v>121.47</v>
      </c>
      <c r="AA6" s="36">
        <f t="shared" si="4"/>
        <v>122.28</v>
      </c>
      <c r="AB6" s="36">
        <f t="shared" si="4"/>
        <v>107.83</v>
      </c>
      <c r="AC6" s="36">
        <f t="shared" si="4"/>
        <v>114.74</v>
      </c>
      <c r="AD6" s="36">
        <f t="shared" si="4"/>
        <v>104.85</v>
      </c>
      <c r="AE6" s="36">
        <f t="shared" si="4"/>
        <v>107.64</v>
      </c>
      <c r="AF6" s="36">
        <f t="shared" si="4"/>
        <v>108.22</v>
      </c>
      <c r="AG6" s="36">
        <f t="shared" si="4"/>
        <v>114.22</v>
      </c>
      <c r="AH6" s="35" t="str">
        <f>IF(AH7="","",IF(AH7="-","【-】","【"&amp;SUBSTITUTE(TEXT(AH7,"#,##0.00"),"-","△")&amp;"】"))</f>
        <v>【110.27】</v>
      </c>
      <c r="AI6" s="35">
        <f>IF(AI7="",NA(),AI7)</f>
        <v>0</v>
      </c>
      <c r="AJ6" s="35">
        <f t="shared" ref="AJ6:AR6" si="5">IF(AJ7="",NA(),AJ7)</f>
        <v>0</v>
      </c>
      <c r="AK6" s="35">
        <f t="shared" si="5"/>
        <v>0</v>
      </c>
      <c r="AL6" s="35">
        <f t="shared" si="5"/>
        <v>0</v>
      </c>
      <c r="AM6" s="35">
        <f t="shared" si="5"/>
        <v>0</v>
      </c>
      <c r="AN6" s="36">
        <f t="shared" si="5"/>
        <v>27.19</v>
      </c>
      <c r="AO6" s="36">
        <f t="shared" si="5"/>
        <v>27.52</v>
      </c>
      <c r="AP6" s="36">
        <f t="shared" si="5"/>
        <v>30.84</v>
      </c>
      <c r="AQ6" s="36">
        <f t="shared" si="5"/>
        <v>25.29</v>
      </c>
      <c r="AR6" s="36">
        <f t="shared" si="5"/>
        <v>22.71</v>
      </c>
      <c r="AS6" s="35" t="str">
        <f>IF(AS7="","",IF(AS7="-","【-】","【"&amp;SUBSTITUTE(TEXT(AS7,"#,##0.00"),"-","△")&amp;"】"))</f>
        <v>【1.15】</v>
      </c>
      <c r="AT6" s="36">
        <f>IF(AT7="",NA(),AT7)</f>
        <v>160.19999999999999</v>
      </c>
      <c r="AU6" s="36">
        <f t="shared" ref="AU6:BC6" si="6">IF(AU7="",NA(),AU7)</f>
        <v>176.35</v>
      </c>
      <c r="AV6" s="36">
        <f t="shared" si="6"/>
        <v>228.51</v>
      </c>
      <c r="AW6" s="36">
        <f t="shared" si="6"/>
        <v>289.33999999999997</v>
      </c>
      <c r="AX6" s="36">
        <f t="shared" si="6"/>
        <v>297.17</v>
      </c>
      <c r="AY6" s="36">
        <f t="shared" si="6"/>
        <v>477.44</v>
      </c>
      <c r="AZ6" s="36">
        <f t="shared" si="6"/>
        <v>445.85</v>
      </c>
      <c r="BA6" s="36">
        <f t="shared" si="6"/>
        <v>450.54</v>
      </c>
      <c r="BB6" s="36">
        <f t="shared" si="6"/>
        <v>348.88</v>
      </c>
      <c r="BC6" s="36">
        <f t="shared" si="6"/>
        <v>381.07</v>
      </c>
      <c r="BD6" s="35" t="str">
        <f>IF(BD7="","",IF(BD7="-","【-】","【"&amp;SUBSTITUTE(TEXT(BD7,"#,##0.00"),"-","△")&amp;"】"))</f>
        <v>【260.31】</v>
      </c>
      <c r="BE6" s="36">
        <f>IF(BE7="",NA(),BE7)</f>
        <v>280.36</v>
      </c>
      <c r="BF6" s="36">
        <f t="shared" ref="BF6:BN6" si="7">IF(BF7="",NA(),BF7)</f>
        <v>234.75</v>
      </c>
      <c r="BG6" s="36">
        <f t="shared" si="7"/>
        <v>193.74</v>
      </c>
      <c r="BH6" s="36">
        <f t="shared" si="7"/>
        <v>166.14</v>
      </c>
      <c r="BI6" s="36">
        <f t="shared" si="7"/>
        <v>267.85000000000002</v>
      </c>
      <c r="BJ6" s="36">
        <f t="shared" si="7"/>
        <v>485.75</v>
      </c>
      <c r="BK6" s="36">
        <f t="shared" si="7"/>
        <v>516.34</v>
      </c>
      <c r="BL6" s="36">
        <f t="shared" si="7"/>
        <v>496.56</v>
      </c>
      <c r="BM6" s="36">
        <f t="shared" si="7"/>
        <v>540.38</v>
      </c>
      <c r="BN6" s="36">
        <f t="shared" si="7"/>
        <v>556.47</v>
      </c>
      <c r="BO6" s="35" t="str">
        <f>IF(BO7="","",IF(BO7="-","【-】","【"&amp;SUBSTITUTE(TEXT(BO7,"#,##0.00"),"-","△")&amp;"】"))</f>
        <v>【275.67】</v>
      </c>
      <c r="BP6" s="36">
        <f>IF(BP7="",NA(),BP7)</f>
        <v>108.73</v>
      </c>
      <c r="BQ6" s="36">
        <f t="shared" ref="BQ6:BY6" si="8">IF(BQ7="",NA(),BQ7)</f>
        <v>110.71</v>
      </c>
      <c r="BR6" s="36">
        <f t="shared" si="8"/>
        <v>120.35</v>
      </c>
      <c r="BS6" s="36">
        <f t="shared" si="8"/>
        <v>122.72</v>
      </c>
      <c r="BT6" s="36">
        <f t="shared" si="8"/>
        <v>82.12</v>
      </c>
      <c r="BU6" s="36">
        <f t="shared" si="8"/>
        <v>83.59</v>
      </c>
      <c r="BV6" s="36">
        <f t="shared" si="8"/>
        <v>83.27</v>
      </c>
      <c r="BW6" s="36">
        <f t="shared" si="8"/>
        <v>84.9</v>
      </c>
      <c r="BX6" s="36">
        <f t="shared" si="8"/>
        <v>83.22</v>
      </c>
      <c r="BY6" s="36">
        <f t="shared" si="8"/>
        <v>78.67</v>
      </c>
      <c r="BZ6" s="35" t="str">
        <f>IF(BZ7="","",IF(BZ7="-","【-】","【"&amp;SUBSTITUTE(TEXT(BZ7,"#,##0.00"),"-","△")&amp;"】"))</f>
        <v>【100.05】</v>
      </c>
      <c r="CA6" s="36">
        <f>IF(CA7="",NA(),CA7)</f>
        <v>231.74</v>
      </c>
      <c r="CB6" s="36">
        <f t="shared" ref="CB6:CJ6" si="9">IF(CB7="",NA(),CB7)</f>
        <v>228.79</v>
      </c>
      <c r="CC6" s="36">
        <f t="shared" si="9"/>
        <v>208.22</v>
      </c>
      <c r="CD6" s="36">
        <f t="shared" si="9"/>
        <v>208.95</v>
      </c>
      <c r="CE6" s="36">
        <f t="shared" si="9"/>
        <v>246.51</v>
      </c>
      <c r="CF6" s="36">
        <f t="shared" si="9"/>
        <v>230.22</v>
      </c>
      <c r="CG6" s="36">
        <f t="shared" si="9"/>
        <v>228.81</v>
      </c>
      <c r="CH6" s="36">
        <f t="shared" si="9"/>
        <v>231.9</v>
      </c>
      <c r="CI6" s="36">
        <f t="shared" si="9"/>
        <v>234.17</v>
      </c>
      <c r="CJ6" s="36">
        <f t="shared" si="9"/>
        <v>257.95</v>
      </c>
      <c r="CK6" s="35" t="str">
        <f>IF(CK7="","",IF(CK7="-","【-】","【"&amp;SUBSTITUTE(TEXT(CK7,"#,##0.00"),"-","△")&amp;"】"))</f>
        <v>【166.40】</v>
      </c>
      <c r="CL6" s="36">
        <f>IF(CL7="",NA(),CL7)</f>
        <v>32.47</v>
      </c>
      <c r="CM6" s="36">
        <f t="shared" ref="CM6:CU6" si="10">IF(CM7="",NA(),CM7)</f>
        <v>30.86</v>
      </c>
      <c r="CN6" s="36">
        <f t="shared" si="10"/>
        <v>32.47</v>
      </c>
      <c r="CO6" s="36">
        <f t="shared" si="10"/>
        <v>30.49</v>
      </c>
      <c r="CP6" s="36">
        <f t="shared" si="10"/>
        <v>26.84</v>
      </c>
      <c r="CQ6" s="36">
        <f t="shared" si="10"/>
        <v>41.09</v>
      </c>
      <c r="CR6" s="36">
        <f t="shared" si="10"/>
        <v>38.979999999999997</v>
      </c>
      <c r="CS6" s="36">
        <f t="shared" si="10"/>
        <v>39.61</v>
      </c>
      <c r="CT6" s="36">
        <f t="shared" si="10"/>
        <v>41.06</v>
      </c>
      <c r="CU6" s="36">
        <f t="shared" si="10"/>
        <v>39.94</v>
      </c>
      <c r="CV6" s="35" t="str">
        <f>IF(CV7="","",IF(CV7="-","【-】","【"&amp;SUBSTITUTE(TEXT(CV7,"#,##0.00"),"-","△")&amp;"】"))</f>
        <v>【60.69】</v>
      </c>
      <c r="CW6" s="36">
        <f>IF(CW7="",NA(),CW7)</f>
        <v>79.209999999999994</v>
      </c>
      <c r="CX6" s="36">
        <f t="shared" ref="CX6:DF6" si="11">IF(CX7="",NA(),CX7)</f>
        <v>84.58</v>
      </c>
      <c r="CY6" s="36">
        <f t="shared" si="11"/>
        <v>81.45</v>
      </c>
      <c r="CZ6" s="36">
        <f t="shared" si="11"/>
        <v>79.959999999999994</v>
      </c>
      <c r="DA6" s="36">
        <f t="shared" si="11"/>
        <v>75.84</v>
      </c>
      <c r="DB6" s="36">
        <f t="shared" si="11"/>
        <v>75.91</v>
      </c>
      <c r="DC6" s="36">
        <f t="shared" si="11"/>
        <v>75.010000000000005</v>
      </c>
      <c r="DD6" s="36">
        <f t="shared" si="11"/>
        <v>72.959999999999994</v>
      </c>
      <c r="DE6" s="36">
        <f t="shared" si="11"/>
        <v>72.42</v>
      </c>
      <c r="DF6" s="36">
        <f t="shared" si="11"/>
        <v>69.41</v>
      </c>
      <c r="DG6" s="35" t="str">
        <f>IF(DG7="","",IF(DG7="-","【-】","【"&amp;SUBSTITUTE(TEXT(DG7,"#,##0.00"),"-","△")&amp;"】"))</f>
        <v>【89.82】</v>
      </c>
      <c r="DH6" s="36">
        <f>IF(DH7="",NA(),DH7)</f>
        <v>66.12</v>
      </c>
      <c r="DI6" s="36">
        <f t="shared" ref="DI6:DQ6" si="12">IF(DI7="",NA(),DI7)</f>
        <v>67.83</v>
      </c>
      <c r="DJ6" s="36">
        <f t="shared" si="12"/>
        <v>69.47</v>
      </c>
      <c r="DK6" s="36">
        <f t="shared" si="12"/>
        <v>71.14</v>
      </c>
      <c r="DL6" s="36">
        <f t="shared" si="12"/>
        <v>71.290000000000006</v>
      </c>
      <c r="DM6" s="36">
        <f t="shared" si="12"/>
        <v>52.4</v>
      </c>
      <c r="DN6" s="36">
        <f t="shared" si="12"/>
        <v>51.89</v>
      </c>
      <c r="DO6" s="36">
        <f t="shared" si="12"/>
        <v>54.09</v>
      </c>
      <c r="DP6" s="36">
        <f t="shared" si="12"/>
        <v>52.73</v>
      </c>
      <c r="DQ6" s="36">
        <f t="shared" si="12"/>
        <v>53.25</v>
      </c>
      <c r="DR6" s="35" t="str">
        <f>IF(DR7="","",IF(DR7="-","【-】","【"&amp;SUBSTITUTE(TEXT(DR7,"#,##0.00"),"-","△")&amp;"】"))</f>
        <v>【50.19】</v>
      </c>
      <c r="DS6" s="36">
        <f>IF(DS7="",NA(),DS7)</f>
        <v>87.21</v>
      </c>
      <c r="DT6" s="36">
        <f t="shared" ref="DT6:EB6" si="13">IF(DT7="",NA(),DT7)</f>
        <v>87.21</v>
      </c>
      <c r="DU6" s="36">
        <f t="shared" si="13"/>
        <v>87.21</v>
      </c>
      <c r="DV6" s="36">
        <f t="shared" si="13"/>
        <v>87.21</v>
      </c>
      <c r="DW6" s="36">
        <f t="shared" si="13"/>
        <v>87.21</v>
      </c>
      <c r="DX6" s="36">
        <f t="shared" si="13"/>
        <v>14.01</v>
      </c>
      <c r="DY6" s="36">
        <f t="shared" si="13"/>
        <v>14.74</v>
      </c>
      <c r="DZ6" s="36">
        <f t="shared" si="13"/>
        <v>18.68</v>
      </c>
      <c r="EA6" s="36">
        <f t="shared" si="13"/>
        <v>19.91</v>
      </c>
      <c r="EB6" s="36">
        <f t="shared" si="13"/>
        <v>23.02</v>
      </c>
      <c r="EC6" s="35" t="str">
        <f>IF(EC7="","",IF(EC7="-","【-】","【"&amp;SUBSTITUTE(TEXT(EC7,"#,##0.00"),"-","△")&amp;"】"))</f>
        <v>【20.63】</v>
      </c>
      <c r="ED6" s="35">
        <f>IF(ED7="",NA(),ED7)</f>
        <v>0</v>
      </c>
      <c r="EE6" s="35">
        <f t="shared" ref="EE6:EM6" si="14">IF(EE7="",NA(),EE7)</f>
        <v>0</v>
      </c>
      <c r="EF6" s="35">
        <f t="shared" si="14"/>
        <v>0</v>
      </c>
      <c r="EG6" s="35">
        <f t="shared" si="14"/>
        <v>0</v>
      </c>
      <c r="EH6" s="35">
        <f t="shared" si="14"/>
        <v>0</v>
      </c>
      <c r="EI6" s="36">
        <f t="shared" si="14"/>
        <v>0.41</v>
      </c>
      <c r="EJ6" s="36">
        <f t="shared" si="14"/>
        <v>0.4</v>
      </c>
      <c r="EK6" s="36">
        <f t="shared" si="14"/>
        <v>0.32</v>
      </c>
      <c r="EL6" s="36">
        <f t="shared" si="14"/>
        <v>0.81</v>
      </c>
      <c r="EM6" s="36">
        <f t="shared" si="14"/>
        <v>0.38</v>
      </c>
      <c r="EN6" s="35" t="str">
        <f>IF(EN7="","",IF(EN7="-","【-】","【"&amp;SUBSTITUTE(TEXT(EN7,"#,##0.00"),"-","△")&amp;"】"))</f>
        <v>【0.69】</v>
      </c>
    </row>
    <row r="7" spans="1:144" s="37" customFormat="1" x14ac:dyDescent="0.15">
      <c r="A7" s="29"/>
      <c r="B7" s="38">
        <v>2020</v>
      </c>
      <c r="C7" s="38">
        <v>303445</v>
      </c>
      <c r="D7" s="38">
        <v>46</v>
      </c>
      <c r="E7" s="38">
        <v>1</v>
      </c>
      <c r="F7" s="38">
        <v>0</v>
      </c>
      <c r="G7" s="38">
        <v>1</v>
      </c>
      <c r="H7" s="38" t="s">
        <v>93</v>
      </c>
      <c r="I7" s="38" t="s">
        <v>94</v>
      </c>
      <c r="J7" s="38" t="s">
        <v>95</v>
      </c>
      <c r="K7" s="38" t="s">
        <v>96</v>
      </c>
      <c r="L7" s="38" t="s">
        <v>97</v>
      </c>
      <c r="M7" s="38" t="s">
        <v>98</v>
      </c>
      <c r="N7" s="39" t="s">
        <v>99</v>
      </c>
      <c r="O7" s="39">
        <v>77.819999999999993</v>
      </c>
      <c r="P7" s="39">
        <v>75.239999999999995</v>
      </c>
      <c r="Q7" s="39">
        <v>4050</v>
      </c>
      <c r="R7" s="39">
        <v>2889</v>
      </c>
      <c r="S7" s="39">
        <v>137.03</v>
      </c>
      <c r="T7" s="39">
        <v>21.08</v>
      </c>
      <c r="U7" s="39">
        <v>2158</v>
      </c>
      <c r="V7" s="39">
        <v>1.7</v>
      </c>
      <c r="W7" s="39">
        <v>1269.4100000000001</v>
      </c>
      <c r="X7" s="39">
        <v>113.27</v>
      </c>
      <c r="Y7" s="39">
        <v>114.53</v>
      </c>
      <c r="Z7" s="39">
        <v>121.47</v>
      </c>
      <c r="AA7" s="39">
        <v>122.28</v>
      </c>
      <c r="AB7" s="39">
        <v>107.83</v>
      </c>
      <c r="AC7" s="39">
        <v>114.74</v>
      </c>
      <c r="AD7" s="39">
        <v>104.85</v>
      </c>
      <c r="AE7" s="39">
        <v>107.64</v>
      </c>
      <c r="AF7" s="39">
        <v>108.22</v>
      </c>
      <c r="AG7" s="39">
        <v>114.22</v>
      </c>
      <c r="AH7" s="39">
        <v>110.27</v>
      </c>
      <c r="AI7" s="39">
        <v>0</v>
      </c>
      <c r="AJ7" s="39">
        <v>0</v>
      </c>
      <c r="AK7" s="39">
        <v>0</v>
      </c>
      <c r="AL7" s="39">
        <v>0</v>
      </c>
      <c r="AM7" s="39">
        <v>0</v>
      </c>
      <c r="AN7" s="39">
        <v>27.19</v>
      </c>
      <c r="AO7" s="39">
        <v>27.52</v>
      </c>
      <c r="AP7" s="39">
        <v>30.84</v>
      </c>
      <c r="AQ7" s="39">
        <v>25.29</v>
      </c>
      <c r="AR7" s="39">
        <v>22.71</v>
      </c>
      <c r="AS7" s="39">
        <v>1.1499999999999999</v>
      </c>
      <c r="AT7" s="39">
        <v>160.19999999999999</v>
      </c>
      <c r="AU7" s="39">
        <v>176.35</v>
      </c>
      <c r="AV7" s="39">
        <v>228.51</v>
      </c>
      <c r="AW7" s="39">
        <v>289.33999999999997</v>
      </c>
      <c r="AX7" s="39">
        <v>297.17</v>
      </c>
      <c r="AY7" s="39">
        <v>477.44</v>
      </c>
      <c r="AZ7" s="39">
        <v>445.85</v>
      </c>
      <c r="BA7" s="39">
        <v>450.54</v>
      </c>
      <c r="BB7" s="39">
        <v>348.88</v>
      </c>
      <c r="BC7" s="39">
        <v>381.07</v>
      </c>
      <c r="BD7" s="39">
        <v>260.31</v>
      </c>
      <c r="BE7" s="39">
        <v>280.36</v>
      </c>
      <c r="BF7" s="39">
        <v>234.75</v>
      </c>
      <c r="BG7" s="39">
        <v>193.74</v>
      </c>
      <c r="BH7" s="39">
        <v>166.14</v>
      </c>
      <c r="BI7" s="39">
        <v>267.85000000000002</v>
      </c>
      <c r="BJ7" s="39">
        <v>485.75</v>
      </c>
      <c r="BK7" s="39">
        <v>516.34</v>
      </c>
      <c r="BL7" s="39">
        <v>496.56</v>
      </c>
      <c r="BM7" s="39">
        <v>540.38</v>
      </c>
      <c r="BN7" s="39">
        <v>556.47</v>
      </c>
      <c r="BO7" s="39">
        <v>275.67</v>
      </c>
      <c r="BP7" s="39">
        <v>108.73</v>
      </c>
      <c r="BQ7" s="39">
        <v>110.71</v>
      </c>
      <c r="BR7" s="39">
        <v>120.35</v>
      </c>
      <c r="BS7" s="39">
        <v>122.72</v>
      </c>
      <c r="BT7" s="39">
        <v>82.12</v>
      </c>
      <c r="BU7" s="39">
        <v>83.59</v>
      </c>
      <c r="BV7" s="39">
        <v>83.27</v>
      </c>
      <c r="BW7" s="39">
        <v>84.9</v>
      </c>
      <c r="BX7" s="39">
        <v>83.22</v>
      </c>
      <c r="BY7" s="39">
        <v>78.67</v>
      </c>
      <c r="BZ7" s="39">
        <v>100.05</v>
      </c>
      <c r="CA7" s="39">
        <v>231.74</v>
      </c>
      <c r="CB7" s="39">
        <v>228.79</v>
      </c>
      <c r="CC7" s="39">
        <v>208.22</v>
      </c>
      <c r="CD7" s="39">
        <v>208.95</v>
      </c>
      <c r="CE7" s="39">
        <v>246.51</v>
      </c>
      <c r="CF7" s="39">
        <v>230.22</v>
      </c>
      <c r="CG7" s="39">
        <v>228.81</v>
      </c>
      <c r="CH7" s="39">
        <v>231.9</v>
      </c>
      <c r="CI7" s="39">
        <v>234.17</v>
      </c>
      <c r="CJ7" s="39">
        <v>257.95</v>
      </c>
      <c r="CK7" s="39">
        <v>166.4</v>
      </c>
      <c r="CL7" s="39">
        <v>32.47</v>
      </c>
      <c r="CM7" s="39">
        <v>30.86</v>
      </c>
      <c r="CN7" s="39">
        <v>32.47</v>
      </c>
      <c r="CO7" s="39">
        <v>30.49</v>
      </c>
      <c r="CP7" s="39">
        <v>26.84</v>
      </c>
      <c r="CQ7" s="39">
        <v>41.09</v>
      </c>
      <c r="CR7" s="39">
        <v>38.979999999999997</v>
      </c>
      <c r="CS7" s="39">
        <v>39.61</v>
      </c>
      <c r="CT7" s="39">
        <v>41.06</v>
      </c>
      <c r="CU7" s="39">
        <v>39.94</v>
      </c>
      <c r="CV7" s="39">
        <v>60.69</v>
      </c>
      <c r="CW7" s="39">
        <v>79.209999999999994</v>
      </c>
      <c r="CX7" s="39">
        <v>84.58</v>
      </c>
      <c r="CY7" s="39">
        <v>81.45</v>
      </c>
      <c r="CZ7" s="39">
        <v>79.959999999999994</v>
      </c>
      <c r="DA7" s="39">
        <v>75.84</v>
      </c>
      <c r="DB7" s="39">
        <v>75.91</v>
      </c>
      <c r="DC7" s="39">
        <v>75.010000000000005</v>
      </c>
      <c r="DD7" s="39">
        <v>72.959999999999994</v>
      </c>
      <c r="DE7" s="39">
        <v>72.42</v>
      </c>
      <c r="DF7" s="39">
        <v>69.41</v>
      </c>
      <c r="DG7" s="39">
        <v>89.82</v>
      </c>
      <c r="DH7" s="39">
        <v>66.12</v>
      </c>
      <c r="DI7" s="39">
        <v>67.83</v>
      </c>
      <c r="DJ7" s="39">
        <v>69.47</v>
      </c>
      <c r="DK7" s="39">
        <v>71.14</v>
      </c>
      <c r="DL7" s="39">
        <v>71.290000000000006</v>
      </c>
      <c r="DM7" s="39">
        <v>52.4</v>
      </c>
      <c r="DN7" s="39">
        <v>51.89</v>
      </c>
      <c r="DO7" s="39">
        <v>54.09</v>
      </c>
      <c r="DP7" s="39">
        <v>52.73</v>
      </c>
      <c r="DQ7" s="39">
        <v>53.25</v>
      </c>
      <c r="DR7" s="39">
        <v>50.19</v>
      </c>
      <c r="DS7" s="39">
        <v>87.21</v>
      </c>
      <c r="DT7" s="39">
        <v>87.21</v>
      </c>
      <c r="DU7" s="39">
        <v>87.21</v>
      </c>
      <c r="DV7" s="39">
        <v>87.21</v>
      </c>
      <c r="DW7" s="39">
        <v>87.21</v>
      </c>
      <c r="DX7" s="39">
        <v>14.01</v>
      </c>
      <c r="DY7" s="39">
        <v>14.74</v>
      </c>
      <c r="DZ7" s="39">
        <v>18.68</v>
      </c>
      <c r="EA7" s="39">
        <v>19.91</v>
      </c>
      <c r="EB7" s="39">
        <v>23.02</v>
      </c>
      <c r="EC7" s="39">
        <v>20.63</v>
      </c>
      <c r="ED7" s="39">
        <v>0</v>
      </c>
      <c r="EE7" s="39">
        <v>0</v>
      </c>
      <c r="EF7" s="39">
        <v>0</v>
      </c>
      <c r="EG7" s="39">
        <v>0</v>
      </c>
      <c r="EH7" s="39">
        <v>0</v>
      </c>
      <c r="EI7" s="39">
        <v>0.41</v>
      </c>
      <c r="EJ7" s="39">
        <v>0.4</v>
      </c>
      <c r="EK7" s="39">
        <v>0.32</v>
      </c>
      <c r="EL7" s="39">
        <v>0.81</v>
      </c>
      <c r="EM7" s="39">
        <v>0.38</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NEC-02</cp:lastModifiedBy>
  <cp:lastPrinted>2022-01-14T02:18:19Z</cp:lastPrinted>
  <dcterms:created xsi:type="dcterms:W3CDTF">2021-12-03T06:54:39Z</dcterms:created>
  <dcterms:modified xsi:type="dcterms:W3CDTF">2022-01-14T02:29:04Z</dcterms:modified>
  <cp:category/>
</cp:coreProperties>
</file>