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rXtqM/7XINiFrp474PEJsrgvWeTl+A7Hoxpd3dQR8uUaU0p68G83gcaPcga6ZYT2zqBinV8Fzi3cVpM5Ca61Q==" workbookSaltValue="dT8/3Y/iWgI2S0qMKnOAd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<sst xmlns="http://schemas.openxmlformats.org/spreadsheetml/2006/main" xmlns:r="http://schemas.openxmlformats.org/officeDocument/2006/relationships" count="116" uniqueCount="116">
  <si>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</si>
  <si>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</si>
  <si>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</si>
  <si>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</si>
  <si>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</si>
  <si>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</si>
  <si>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</si>
  <si>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</si>
  <si>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</si>
  <si>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</si>
  <si>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</si>
  <si>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</si>
  <si>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</si>
  <si>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</si>
  <si>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</si>
  <si>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</si>
  <si>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</si>
  <si>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</si>
  <si>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</si>
  <si>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</si>
  <si>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</si>
  <si>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</si>
  <si>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</si>
  <si>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</si>
  <si>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</si>
  <si>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</si>
  <si>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</si>
  <si>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</si>
  <si>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</si>
  <si>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</si>
  <si>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</si>
  <si>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</si>
  <si>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</si>
  <si>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</si>
  <si>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</si>
  <si>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</si>
  <si>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</si>
  <si>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</si>
  <si>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</si>
  <si>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</si>
  <si>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</si>
  <si>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</si>
  <si>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</si>
  <si>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</si>
  <si>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</si>
  <si>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</si>
  <si>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</si>
  <si>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</si>
  <si>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</si>
  <si>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</si>
  <si>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</si>
  <si>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</si>
  <si>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</si>
  <si>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</si>
  <si>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</si>
  <si>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</si>
  <si>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</si>
  <si>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</si>
  <si>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</si>
  <si>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</si>
  <si>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</si>
  <si>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</si>
  <si>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　九度山町の公共下水道事業は、収益的収支比率①は、平成29年度まで改善傾向にありましたが、平成30年度以降は段階的に悪化傾向にあります。水洗化率⑧は類似団体並みですが、汚水処理経費については汚水処理原価⑥が高く、かつ、経費回収率⑤も100%を下回っており、不足分は一般会計からの繰入金で賄っているのが現状です。
　さらに、県の紀の川流域下水道維持管理負担金の汚水処理単価についても段階的な増額が見込まれ、ますます一般会計への依存度が増加する状況にあります。
　なお、事業規模に対する企業債残高対事業規模規律④は、整備が着々と完了し、近年大幅に減少してきています。</t>
    <rPh sb="11" eb="13">
      <t>ジギョウ</t>
    </rPh>
    <rPh sb="45" eb="47">
      <t>ヘイセイ</t>
    </rPh>
    <rPh sb="49" eb="51">
      <t>ネンド</t>
    </rPh>
    <rPh sb="51" eb="53">
      <t>イコウ</t>
    </rPh>
    <rPh sb="54" eb="57">
      <t>ダンカイテキ</t>
    </rPh>
    <rPh sb="60" eb="62">
      <t>ケイコウ</t>
    </rPh>
    <rPh sb="78" eb="79">
      <t>ナ</t>
    </rPh>
    <rPh sb="109" eb="111">
      <t>ケイヒ</t>
    </rPh>
    <rPh sb="111" eb="114">
      <t>カイシュウリツ</t>
    </rPh>
    <rPh sb="121" eb="123">
      <t>シタマワ</t>
    </rPh>
    <rPh sb="150" eb="152">
      <t>ゲンジョウ</t>
    </rPh>
    <phoneticPr fontId="1"/>
  </si>
  <si>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</si>
  <si>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</si>
  <si>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</si>
  <si>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</si>
  <si>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</si>
  <si>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</si>
  <si>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</si>
  <si>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</si>
  <si>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</si>
  <si>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</si>
  <si>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</si>
  <si>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</si>
  <si>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</si>
  <si>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</si>
  <si>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</si>
  <si>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</si>
  <si>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</si>
  <si>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</si>
  <si>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</si>
  <si>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</si>
  <si>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</si>
  <si>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</si>
  <si>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</si>
  <si>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</si>
  <si>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</si>
  <si>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</si>
  <si>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</si>
  <si>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</si>
  <si>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</si>
  <si>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</si>
  <si>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</si>
  <si>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</si>
  <si>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</si>
  <si>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</si>
  <si>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和歌山県　九度山町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</si>
  <si>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</si>
  <si>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</si>
  <si>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</si>
  <si>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</si>
  <si>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</si>
  <si>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</si>
  <si>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</si>
  <si>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</si>
  <si>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</si>
  <si>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</si>
  <si>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</si>
  <si>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</si>
  <si>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</si>
  <si>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</si>
  <si>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</si>
  <si>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</si>
  <si>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九度山町の公共下水道は、平成2年度から汚水管渠を整備し、現在のところ耐用年数を超える管渠は存在しませんが、マンホールポンプの更新については今後の課題となります。</t>
    <rPh sb="63" eb="65">
      <t>コウシン</t>
    </rPh>
    <phoneticPr fontId="1"/>
  </si>
  <si>
    <t>　今後、人口減少及び少子高齢化により、経営状況が厳しくなることが予想されます。</t>
    <rPh sb="1" eb="3">
      <t>コンゴ</t>
    </rPh>
    <rPh sb="8" eb="9">
      <t>オヨ</t>
    </rPh>
    <rPh sb="21" eb="23">
      <t>ジョウキョウ</t>
    </rPh>
    <rPh sb="32" eb="34">
      <t>ヨソウ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</si>
</sst>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0.15</c:v>
                </c:pt>
                <c:pt idx="1">
                  <c:v>0.16</c:v>
                </c:pt>
                <c:pt idx="2">
                  <c:v>0.13</c:v>
                </c:pt>
                <c:pt idx="3">
                  <c:v>0.15</c:v>
                </c:pt>
                <c:pt idx="4">
                  <c:v>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53.51</c:v>
                </c:pt>
                <c:pt idx="1">
                  <c:v>53.5</c:v>
                </c:pt>
                <c:pt idx="2">
                  <c:v>52.58</c:v>
                </c:pt>
                <c:pt idx="3">
                  <c:v>50.94</c:v>
                </c:pt>
                <c:pt idx="4">
                  <c:v>50.53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86.23</c:v>
                </c:pt>
                <c:pt idx="1">
                  <c:v>84.21</c:v>
                </c:pt>
                <c:pt idx="2">
                  <c:v>83.72</c:v>
                </c:pt>
                <c:pt idx="3">
                  <c:v>85.17</c:v>
                </c:pt>
                <c:pt idx="4">
                  <c:v>84.95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83.91</c:v>
                </c:pt>
                <c:pt idx="1">
                  <c:v>83.51</c:v>
                </c:pt>
                <c:pt idx="2">
                  <c:v>83.02</c:v>
                </c:pt>
                <c:pt idx="3">
                  <c:v>82.55</c:v>
                </c:pt>
                <c:pt idx="4">
                  <c:v>82.08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64.83</c:v>
                </c:pt>
                <c:pt idx="1">
                  <c:v>91.3</c:v>
                </c:pt>
                <c:pt idx="2">
                  <c:v>90.39</c:v>
                </c:pt>
                <c:pt idx="3">
                  <c:v>84.37</c:v>
                </c:pt>
                <c:pt idx="4">
                  <c:v>72.66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1344.1</c:v>
                </c:pt>
                <c:pt idx="1">
                  <c:v>1646.37</c:v>
                </c:pt>
                <c:pt idx="2">
                  <c:v>1467.16</c:v>
                </c:pt>
                <c:pt idx="3">
                  <c:v>536.92999999999995</c:v>
                </c:pt>
                <c:pt idx="4">
                  <c:v>469.6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1111.31</c:v>
                </c:pt>
                <c:pt idx="1">
                  <c:v>966.33</c:v>
                </c:pt>
                <c:pt idx="2">
                  <c:v>958.81</c:v>
                </c:pt>
                <c:pt idx="3">
                  <c:v>1001.3</c:v>
                </c:pt>
                <c:pt idx="4">
                  <c:v>1050.51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48.65</c:v>
                </c:pt>
                <c:pt idx="1">
                  <c:v>59.99</c:v>
                </c:pt>
                <c:pt idx="2">
                  <c:v>83.25</c:v>
                </c:pt>
                <c:pt idx="3">
                  <c:v>81.77</c:v>
                </c:pt>
                <c:pt idx="4">
                  <c:v>71.319999999999993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75.540000000000006</c:v>
                </c:pt>
                <c:pt idx="1">
                  <c:v>81.739999999999995</c:v>
                </c:pt>
                <c:pt idx="2">
                  <c:v>82.88</c:v>
                </c:pt>
                <c:pt idx="3">
                  <c:v>81.88</c:v>
                </c:pt>
                <c:pt idx="4">
                  <c:v>82.65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327.77</c:v>
                </c:pt>
                <c:pt idx="1">
                  <c:v>267.55</c:v>
                </c:pt>
                <c:pt idx="2">
                  <c:v>194.82</c:v>
                </c:pt>
                <c:pt idx="3">
                  <c:v>197.9</c:v>
                </c:pt>
                <c:pt idx="4">
                  <c:v>226.96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207.96</c:v>
                </c:pt>
                <c:pt idx="1">
                  <c:v>194.31</c:v>
                </c:pt>
                <c:pt idx="2">
                  <c:v>190.99</c:v>
                </c:pt>
                <c:pt idx="3">
                  <c:v>187.55</c:v>
                </c:pt>
                <c:pt idx="4">
                  <c:v>186.3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4076</v>
      </c>
      <c r="AM8" s="22"/>
      <c r="AN8" s="22"/>
      <c r="AO8" s="22"/>
      <c r="AP8" s="22"/>
      <c r="AQ8" s="22"/>
      <c r="AR8" s="22"/>
      <c r="AS8" s="22"/>
      <c r="AT8" s="7">
        <f>データ!T6</f>
        <v>44.15</v>
      </c>
      <c r="AU8" s="7"/>
      <c r="AV8" s="7"/>
      <c r="AW8" s="7"/>
      <c r="AX8" s="7"/>
      <c r="AY8" s="7"/>
      <c r="AZ8" s="7"/>
      <c r="BA8" s="7"/>
      <c r="BB8" s="7">
        <f>データ!U6</f>
        <v>92.32</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67.53</v>
      </c>
      <c r="Q10" s="7"/>
      <c r="R10" s="7"/>
      <c r="S10" s="7"/>
      <c r="T10" s="7"/>
      <c r="U10" s="7"/>
      <c r="V10" s="7"/>
      <c r="W10" s="7">
        <f>データ!Q6</f>
        <v>95.6</v>
      </c>
      <c r="X10" s="7"/>
      <c r="Y10" s="7"/>
      <c r="Z10" s="7"/>
      <c r="AA10" s="7"/>
      <c r="AB10" s="7"/>
      <c r="AC10" s="7"/>
      <c r="AD10" s="22">
        <f>データ!R6</f>
        <v>3000</v>
      </c>
      <c r="AE10" s="22"/>
      <c r="AF10" s="22"/>
      <c r="AG10" s="22"/>
      <c r="AH10" s="22"/>
      <c r="AI10" s="22"/>
      <c r="AJ10" s="22"/>
      <c r="AK10" s="2"/>
      <c r="AL10" s="22">
        <f>データ!V6</f>
        <v>2731</v>
      </c>
      <c r="AM10" s="22"/>
      <c r="AN10" s="22"/>
      <c r="AO10" s="22"/>
      <c r="AP10" s="22"/>
      <c r="AQ10" s="22"/>
      <c r="AR10" s="22"/>
      <c r="AS10" s="22"/>
      <c r="AT10" s="7">
        <f>データ!W6</f>
        <v>0.89</v>
      </c>
      <c r="AU10" s="7"/>
      <c r="AV10" s="7"/>
      <c r="AW10" s="7"/>
      <c r="AX10" s="7"/>
      <c r="AY10" s="7"/>
      <c r="AZ10" s="7"/>
      <c r="BA10" s="7"/>
      <c r="BB10" s="7">
        <f>データ!X6</f>
        <v>3068.54</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62</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0</v>
      </c>
      <c r="I85" s="12" t="s">
        <v>11</v>
      </c>
      <c r="J85" s="12" t="s">
        <v>49</v>
      </c>
      <c r="K85" s="12" t="s">
        <v>50</v>
      </c>
      <c r="L85" s="12" t="s">
        <v>33</v>
      </c>
      <c r="M85" s="12" t="s">
        <v>37</v>
      </c>
      <c r="N85" s="12" t="s">
        <v>51</v>
      </c>
      <c r="O85" s="12" t="s">
        <v>52</v>
      </c>
    </row>
    <row r="86" spans="1:78" hidden="1">
      <c r="B86" s="12"/>
      <c r="C86" s="12"/>
      <c r="D86" s="12"/>
      <c r="E86" s="12" t="str">
        <f>データ!AI6</f>
        <v/>
      </c>
      <c r="F86" s="12" t="s">
        <v>41</v>
      </c>
      <c r="G86" s="12" t="s">
        <v>41</v>
      </c>
      <c r="H86" s="12" t="str">
        <f>データ!BP6</f>
        <v>【705.21】</v>
      </c>
      <c r="I86" s="12" t="str">
        <f>データ!CA6</f>
        <v>【98.96】</v>
      </c>
      <c r="J86" s="12" t="str">
        <f>データ!CL6</f>
        <v>【134.52】</v>
      </c>
      <c r="K86" s="12" t="str">
        <f>データ!CW6</f>
        <v>【59.57】</v>
      </c>
      <c r="L86" s="12" t="str">
        <f>データ!DH6</f>
        <v>【95.57】</v>
      </c>
      <c r="M86" s="12" t="s">
        <v>41</v>
      </c>
      <c r="N86" s="12" t="s">
        <v>41</v>
      </c>
      <c r="O86" s="12" t="str">
        <f>データ!EO6</f>
        <v>【0.30】</v>
      </c>
    </row>
  </sheetData>
  <sheetProtection algorithmName="SHA-512" hashValue="FbW+990MOa8rRPvAPo8368JHN1VovYIe0DZzHDK4WI5NRgJH/kqs4PNqpiyXfOkStmXTX4QFTAR6797WGLY4QQ==" saltValue="990q0Mxz1DVP2qyCD/8Yt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34</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46</v>
      </c>
      <c r="AK4" s="81"/>
      <c r="AL4" s="81"/>
      <c r="AM4" s="81"/>
      <c r="AN4" s="81"/>
      <c r="AO4" s="81"/>
      <c r="AP4" s="81"/>
      <c r="AQ4" s="81"/>
      <c r="AR4" s="81"/>
      <c r="AS4" s="81"/>
      <c r="AT4" s="81"/>
      <c r="AU4" s="81" t="s">
        <v>29</v>
      </c>
      <c r="AV4" s="81"/>
      <c r="AW4" s="81"/>
      <c r="AX4" s="81"/>
      <c r="AY4" s="81"/>
      <c r="AZ4" s="81"/>
      <c r="BA4" s="81"/>
      <c r="BB4" s="81"/>
      <c r="BC4" s="81"/>
      <c r="BD4" s="81"/>
      <c r="BE4" s="81"/>
      <c r="BF4" s="81" t="s">
        <v>61</v>
      </c>
      <c r="BG4" s="81"/>
      <c r="BH4" s="81"/>
      <c r="BI4" s="81"/>
      <c r="BJ4" s="81"/>
      <c r="BK4" s="81"/>
      <c r="BL4" s="81"/>
      <c r="BM4" s="81"/>
      <c r="BN4" s="81"/>
      <c r="BO4" s="81"/>
      <c r="BP4" s="81"/>
      <c r="BQ4" s="81" t="s">
        <v>15</v>
      </c>
      <c r="BR4" s="81"/>
      <c r="BS4" s="81"/>
      <c r="BT4" s="81"/>
      <c r="BU4" s="81"/>
      <c r="BV4" s="81"/>
      <c r="BW4" s="81"/>
      <c r="BX4" s="81"/>
      <c r="BY4" s="81"/>
      <c r="BZ4" s="81"/>
      <c r="CA4" s="81"/>
      <c r="CB4" s="81" t="s">
        <v>63</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57</v>
      </c>
      <c r="I5" s="71" t="s">
        <v>71</v>
      </c>
      <c r="J5" s="71" t="s">
        <v>72</v>
      </c>
      <c r="K5" s="71" t="s">
        <v>73</v>
      </c>
      <c r="L5" s="71" t="s">
        <v>74</v>
      </c>
      <c r="M5" s="71" t="s">
        <v>7</v>
      </c>
      <c r="N5" s="71" t="s">
        <v>75</v>
      </c>
      <c r="O5" s="71" t="s">
        <v>76</v>
      </c>
      <c r="P5" s="71" t="s">
        <v>77</v>
      </c>
      <c r="Q5" s="71" t="s">
        <v>78</v>
      </c>
      <c r="R5" s="71" t="s">
        <v>79</v>
      </c>
      <c r="S5" s="71" t="s">
        <v>80</v>
      </c>
      <c r="T5" s="71" t="s">
        <v>81</v>
      </c>
      <c r="U5" s="71" t="s">
        <v>64</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44</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2020</v>
      </c>
      <c r="C6" s="65">
        <f t="shared" si="1"/>
        <v>303437</v>
      </c>
      <c r="D6" s="65">
        <f t="shared" si="1"/>
        <v>47</v>
      </c>
      <c r="E6" s="65">
        <f t="shared" si="1"/>
        <v>17</v>
      </c>
      <c r="F6" s="65">
        <f t="shared" si="1"/>
        <v>1</v>
      </c>
      <c r="G6" s="65">
        <f t="shared" si="1"/>
        <v>0</v>
      </c>
      <c r="H6" s="65" t="str">
        <f t="shared" si="1"/>
        <v>和歌山県　九度山町</v>
      </c>
      <c r="I6" s="65" t="str">
        <f t="shared" si="1"/>
        <v>法非適用</v>
      </c>
      <c r="J6" s="65" t="str">
        <f t="shared" si="1"/>
        <v>下水道事業</v>
      </c>
      <c r="K6" s="65" t="str">
        <f t="shared" si="1"/>
        <v>公共下水道</v>
      </c>
      <c r="L6" s="65" t="str">
        <f t="shared" si="1"/>
        <v>Cc2</v>
      </c>
      <c r="M6" s="65" t="str">
        <f t="shared" si="1"/>
        <v>非設置</v>
      </c>
      <c r="N6" s="74" t="str">
        <f t="shared" si="1"/>
        <v>-</v>
      </c>
      <c r="O6" s="74" t="str">
        <f t="shared" si="1"/>
        <v>該当数値なし</v>
      </c>
      <c r="P6" s="74">
        <f t="shared" si="1"/>
        <v>67.53</v>
      </c>
      <c r="Q6" s="74">
        <f t="shared" si="1"/>
        <v>95.6</v>
      </c>
      <c r="R6" s="74">
        <f t="shared" si="1"/>
        <v>3000</v>
      </c>
      <c r="S6" s="74">
        <f t="shared" si="1"/>
        <v>4076</v>
      </c>
      <c r="T6" s="74">
        <f t="shared" si="1"/>
        <v>44.15</v>
      </c>
      <c r="U6" s="74">
        <f t="shared" si="1"/>
        <v>92.32</v>
      </c>
      <c r="V6" s="74">
        <f t="shared" si="1"/>
        <v>2731</v>
      </c>
      <c r="W6" s="74">
        <f t="shared" si="1"/>
        <v>0.89</v>
      </c>
      <c r="X6" s="74">
        <f t="shared" si="1"/>
        <v>3068.54</v>
      </c>
      <c r="Y6" s="82">
        <f t="shared" ref="Y6:AH6" si="2">IF(Y7="",NA(),Y7)</f>
        <v>64.83</v>
      </c>
      <c r="Z6" s="82">
        <f t="shared" si="2"/>
        <v>91.3</v>
      </c>
      <c r="AA6" s="82">
        <f t="shared" si="2"/>
        <v>90.39</v>
      </c>
      <c r="AB6" s="82">
        <f t="shared" si="2"/>
        <v>84.37</v>
      </c>
      <c r="AC6" s="82">
        <f t="shared" si="2"/>
        <v>72.66</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1344.1</v>
      </c>
      <c r="BG6" s="82">
        <f t="shared" si="5"/>
        <v>1646.37</v>
      </c>
      <c r="BH6" s="82">
        <f t="shared" si="5"/>
        <v>1467.16</v>
      </c>
      <c r="BI6" s="82">
        <f t="shared" si="5"/>
        <v>536.92999999999995</v>
      </c>
      <c r="BJ6" s="82">
        <f t="shared" si="5"/>
        <v>469.6</v>
      </c>
      <c r="BK6" s="82">
        <f t="shared" si="5"/>
        <v>1111.31</v>
      </c>
      <c r="BL6" s="82">
        <f t="shared" si="5"/>
        <v>966.33</v>
      </c>
      <c r="BM6" s="82">
        <f t="shared" si="5"/>
        <v>958.81</v>
      </c>
      <c r="BN6" s="82">
        <f t="shared" si="5"/>
        <v>1001.3</v>
      </c>
      <c r="BO6" s="82">
        <f t="shared" si="5"/>
        <v>1050.51</v>
      </c>
      <c r="BP6" s="74" t="str">
        <f>IF(BP7="","",IF(BP7="-","【-】","【"&amp;SUBSTITUTE(TEXT(BP7,"#,##0.00"),"-","△")&amp;"】"))</f>
        <v>【705.21】</v>
      </c>
      <c r="BQ6" s="82">
        <f t="shared" ref="BQ6:BZ6" si="6">IF(BQ7="",NA(),BQ7)</f>
        <v>48.65</v>
      </c>
      <c r="BR6" s="82">
        <f t="shared" si="6"/>
        <v>59.99</v>
      </c>
      <c r="BS6" s="82">
        <f t="shared" si="6"/>
        <v>83.25</v>
      </c>
      <c r="BT6" s="82">
        <f t="shared" si="6"/>
        <v>81.77</v>
      </c>
      <c r="BU6" s="82">
        <f t="shared" si="6"/>
        <v>71.319999999999993</v>
      </c>
      <c r="BV6" s="82">
        <f t="shared" si="6"/>
        <v>75.540000000000006</v>
      </c>
      <c r="BW6" s="82">
        <f t="shared" si="6"/>
        <v>81.739999999999995</v>
      </c>
      <c r="BX6" s="82">
        <f t="shared" si="6"/>
        <v>82.88</v>
      </c>
      <c r="BY6" s="82">
        <f t="shared" si="6"/>
        <v>81.88</v>
      </c>
      <c r="BZ6" s="82">
        <f t="shared" si="6"/>
        <v>82.65</v>
      </c>
      <c r="CA6" s="74" t="str">
        <f>IF(CA7="","",IF(CA7="-","【-】","【"&amp;SUBSTITUTE(TEXT(CA7,"#,##0.00"),"-","△")&amp;"】"))</f>
        <v>【98.96】</v>
      </c>
      <c r="CB6" s="82">
        <f t="shared" ref="CB6:CK6" si="7">IF(CB7="",NA(),CB7)</f>
        <v>327.77</v>
      </c>
      <c r="CC6" s="82">
        <f t="shared" si="7"/>
        <v>267.55</v>
      </c>
      <c r="CD6" s="82">
        <f t="shared" si="7"/>
        <v>194.82</v>
      </c>
      <c r="CE6" s="82">
        <f t="shared" si="7"/>
        <v>197.9</v>
      </c>
      <c r="CF6" s="82">
        <f t="shared" si="7"/>
        <v>226.96</v>
      </c>
      <c r="CG6" s="82">
        <f t="shared" si="7"/>
        <v>207.96</v>
      </c>
      <c r="CH6" s="82">
        <f t="shared" si="7"/>
        <v>194.31</v>
      </c>
      <c r="CI6" s="82">
        <f t="shared" si="7"/>
        <v>190.99</v>
      </c>
      <c r="CJ6" s="82">
        <f t="shared" si="7"/>
        <v>187.55</v>
      </c>
      <c r="CK6" s="82">
        <f t="shared" si="7"/>
        <v>186.3</v>
      </c>
      <c r="CL6" s="74" t="str">
        <f>IF(CL7="","",IF(CL7="-","【-】","【"&amp;SUBSTITUTE(TEXT(CL7,"#,##0.00"),"-","△")&amp;"】"))</f>
        <v>【134.52】</v>
      </c>
      <c r="CM6" s="82" t="str">
        <f t="shared" ref="CM6:CV6" si="8">IF(CM7="",NA(),CM7)</f>
        <v>-</v>
      </c>
      <c r="CN6" s="82" t="str">
        <f t="shared" si="8"/>
        <v>-</v>
      </c>
      <c r="CO6" s="82" t="str">
        <f t="shared" si="8"/>
        <v>-</v>
      </c>
      <c r="CP6" s="82" t="str">
        <f t="shared" si="8"/>
        <v>-</v>
      </c>
      <c r="CQ6" s="82" t="str">
        <f t="shared" si="8"/>
        <v>-</v>
      </c>
      <c r="CR6" s="82">
        <f t="shared" si="8"/>
        <v>53.51</v>
      </c>
      <c r="CS6" s="82">
        <f t="shared" si="8"/>
        <v>53.5</v>
      </c>
      <c r="CT6" s="82">
        <f t="shared" si="8"/>
        <v>52.58</v>
      </c>
      <c r="CU6" s="82">
        <f t="shared" si="8"/>
        <v>50.94</v>
      </c>
      <c r="CV6" s="82">
        <f t="shared" si="8"/>
        <v>50.53</v>
      </c>
      <c r="CW6" s="74" t="str">
        <f>IF(CW7="","",IF(CW7="-","【-】","【"&amp;SUBSTITUTE(TEXT(CW7,"#,##0.00"),"-","△")&amp;"】"))</f>
        <v>【59.57】</v>
      </c>
      <c r="CX6" s="82">
        <f t="shared" ref="CX6:DG6" si="9">IF(CX7="",NA(),CX7)</f>
        <v>86.23</v>
      </c>
      <c r="CY6" s="82">
        <f t="shared" si="9"/>
        <v>84.21</v>
      </c>
      <c r="CZ6" s="82">
        <f t="shared" si="9"/>
        <v>83.72</v>
      </c>
      <c r="DA6" s="82">
        <f t="shared" si="9"/>
        <v>85.17</v>
      </c>
      <c r="DB6" s="82">
        <f t="shared" si="9"/>
        <v>84.95</v>
      </c>
      <c r="DC6" s="82">
        <f t="shared" si="9"/>
        <v>83.91</v>
      </c>
      <c r="DD6" s="82">
        <f t="shared" si="9"/>
        <v>83.51</v>
      </c>
      <c r="DE6" s="82">
        <f t="shared" si="9"/>
        <v>83.02</v>
      </c>
      <c r="DF6" s="82">
        <f t="shared" si="9"/>
        <v>82.55</v>
      </c>
      <c r="DG6" s="82">
        <f t="shared" si="9"/>
        <v>82.08</v>
      </c>
      <c r="DH6" s="74" t="str">
        <f>IF(DH7="","",IF(DH7="-","【-】","【"&amp;SUBSTITUTE(TEXT(DH7,"#,##0.00"),"-","△")&amp;"】"))</f>
        <v>【95.57】</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0.15</v>
      </c>
      <c r="EK6" s="82">
        <f t="shared" si="12"/>
        <v>0.16</v>
      </c>
      <c r="EL6" s="82">
        <f t="shared" si="12"/>
        <v>0.13</v>
      </c>
      <c r="EM6" s="82">
        <f t="shared" si="12"/>
        <v>0.15</v>
      </c>
      <c r="EN6" s="82">
        <f t="shared" si="12"/>
        <v>1.65</v>
      </c>
      <c r="EO6" s="74" t="str">
        <f>IF(EO7="","",IF(EO7="-","【-】","【"&amp;SUBSTITUTE(TEXT(EO7,"#,##0.00"),"-","△")&amp;"】"))</f>
        <v>【0.30】</v>
      </c>
    </row>
    <row r="7" spans="1:145" s="59" customFormat="1">
      <c r="A7" s="60"/>
      <c r="B7" s="66">
        <v>2020</v>
      </c>
      <c r="C7" s="66">
        <v>303437</v>
      </c>
      <c r="D7" s="66">
        <v>47</v>
      </c>
      <c r="E7" s="66">
        <v>17</v>
      </c>
      <c r="F7" s="66">
        <v>1</v>
      </c>
      <c r="G7" s="66">
        <v>0</v>
      </c>
      <c r="H7" s="66" t="s">
        <v>97</v>
      </c>
      <c r="I7" s="66" t="s">
        <v>98</v>
      </c>
      <c r="J7" s="66" t="s">
        <v>99</v>
      </c>
      <c r="K7" s="66" t="s">
        <v>100</v>
      </c>
      <c r="L7" s="66" t="s">
        <v>101</v>
      </c>
      <c r="M7" s="66" t="s">
        <v>102</v>
      </c>
      <c r="N7" s="75" t="s">
        <v>41</v>
      </c>
      <c r="O7" s="75" t="s">
        <v>103</v>
      </c>
      <c r="P7" s="75">
        <v>67.53</v>
      </c>
      <c r="Q7" s="75">
        <v>95.6</v>
      </c>
      <c r="R7" s="75">
        <v>3000</v>
      </c>
      <c r="S7" s="75">
        <v>4076</v>
      </c>
      <c r="T7" s="75">
        <v>44.15</v>
      </c>
      <c r="U7" s="75">
        <v>92.32</v>
      </c>
      <c r="V7" s="75">
        <v>2731</v>
      </c>
      <c r="W7" s="75">
        <v>0.89</v>
      </c>
      <c r="X7" s="75">
        <v>3068.54</v>
      </c>
      <c r="Y7" s="75">
        <v>64.83</v>
      </c>
      <c r="Z7" s="75">
        <v>91.3</v>
      </c>
      <c r="AA7" s="75">
        <v>90.39</v>
      </c>
      <c r="AB7" s="75">
        <v>84.37</v>
      </c>
      <c r="AC7" s="75">
        <v>72.66</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1344.1</v>
      </c>
      <c r="BG7" s="75">
        <v>1646.37</v>
      </c>
      <c r="BH7" s="75">
        <v>1467.16</v>
      </c>
      <c r="BI7" s="75">
        <v>536.92999999999995</v>
      </c>
      <c r="BJ7" s="75">
        <v>469.6</v>
      </c>
      <c r="BK7" s="75">
        <v>1111.31</v>
      </c>
      <c r="BL7" s="75">
        <v>966.33</v>
      </c>
      <c r="BM7" s="75">
        <v>958.81</v>
      </c>
      <c r="BN7" s="75">
        <v>1001.3</v>
      </c>
      <c r="BO7" s="75">
        <v>1050.51</v>
      </c>
      <c r="BP7" s="75">
        <v>705.21</v>
      </c>
      <c r="BQ7" s="75">
        <v>48.65</v>
      </c>
      <c r="BR7" s="75">
        <v>59.99</v>
      </c>
      <c r="BS7" s="75">
        <v>83.25</v>
      </c>
      <c r="BT7" s="75">
        <v>81.77</v>
      </c>
      <c r="BU7" s="75">
        <v>71.319999999999993</v>
      </c>
      <c r="BV7" s="75">
        <v>75.540000000000006</v>
      </c>
      <c r="BW7" s="75">
        <v>81.739999999999995</v>
      </c>
      <c r="BX7" s="75">
        <v>82.88</v>
      </c>
      <c r="BY7" s="75">
        <v>81.88</v>
      </c>
      <c r="BZ7" s="75">
        <v>82.65</v>
      </c>
      <c r="CA7" s="75">
        <v>98.96</v>
      </c>
      <c r="CB7" s="75">
        <v>327.77</v>
      </c>
      <c r="CC7" s="75">
        <v>267.55</v>
      </c>
      <c r="CD7" s="75">
        <v>194.82</v>
      </c>
      <c r="CE7" s="75">
        <v>197.9</v>
      </c>
      <c r="CF7" s="75">
        <v>226.96</v>
      </c>
      <c r="CG7" s="75">
        <v>207.96</v>
      </c>
      <c r="CH7" s="75">
        <v>194.31</v>
      </c>
      <c r="CI7" s="75">
        <v>190.99</v>
      </c>
      <c r="CJ7" s="75">
        <v>187.55</v>
      </c>
      <c r="CK7" s="75">
        <v>186.3</v>
      </c>
      <c r="CL7" s="75">
        <v>134.52000000000001</v>
      </c>
      <c r="CM7" s="75" t="s">
        <v>41</v>
      </c>
      <c r="CN7" s="75" t="s">
        <v>41</v>
      </c>
      <c r="CO7" s="75" t="s">
        <v>41</v>
      </c>
      <c r="CP7" s="75" t="s">
        <v>41</v>
      </c>
      <c r="CQ7" s="75" t="s">
        <v>41</v>
      </c>
      <c r="CR7" s="75">
        <v>53.51</v>
      </c>
      <c r="CS7" s="75">
        <v>53.5</v>
      </c>
      <c r="CT7" s="75">
        <v>52.58</v>
      </c>
      <c r="CU7" s="75">
        <v>50.94</v>
      </c>
      <c r="CV7" s="75">
        <v>50.53</v>
      </c>
      <c r="CW7" s="75">
        <v>59.57</v>
      </c>
      <c r="CX7" s="75">
        <v>86.23</v>
      </c>
      <c r="CY7" s="75">
        <v>84.21</v>
      </c>
      <c r="CZ7" s="75">
        <v>83.72</v>
      </c>
      <c r="DA7" s="75">
        <v>85.17</v>
      </c>
      <c r="DB7" s="75">
        <v>84.95</v>
      </c>
      <c r="DC7" s="75">
        <v>83.91</v>
      </c>
      <c r="DD7" s="75">
        <v>83.51</v>
      </c>
      <c r="DE7" s="75">
        <v>83.02</v>
      </c>
      <c r="DF7" s="75">
        <v>82.55</v>
      </c>
      <c r="DG7" s="75">
        <v>82.08</v>
      </c>
      <c r="DH7" s="75">
        <v>95.57</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0.15</v>
      </c>
      <c r="EK7" s="75">
        <v>0.16</v>
      </c>
      <c r="EL7" s="75">
        <v>0.13</v>
      </c>
      <c r="EM7" s="75">
        <v>0.15</v>
      </c>
      <c r="EN7" s="75">
        <v>1.65</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狹間　新司</cp:lastModifiedBy>
  <dcterms:created xsi:type="dcterms:W3CDTF">2021-12-03T07:46:02Z</dcterms:created>
  <dcterms:modified xsi:type="dcterms:W3CDTF">2022-01-12T01:17:35Z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2022-01-12T01:17:35Z</vt:filetime>
  </property>
</Properties>
</file>