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727"/>
  <workbookPr/>
  <mc:AlternateContent xmlns:mc="http://schemas.openxmlformats.org/markup-compatibility/2006">
    <mc:Choice Requires="x15">
      <x15ac:absPath xmlns:x15ac="http://schemas.microsoft.com/office/spreadsheetml/2010/11/ac" url="C:\Users\shibao-k\Desktop\【通知文等】経営比較分析表の分析等について（依頼）\01 回答\"/>
    </mc:Choice>
  </mc:AlternateContent>
  <xr:revisionPtr revIDLastSave="0" documentId="13_ncr:1_{D821E7F2-D929-43F5-A52F-09CA8A5DC407}" xr6:coauthVersionLast="43" xr6:coauthVersionMax="47" xr10:uidLastSave="{00000000-0000-0000-0000-000000000000}"/>
  <workbookProtection workbookAlgorithmName="SHA-512" workbookHashValue="eCeqZ7RD55cADYfwpCEKo3whpb5wvok5sS782HgJSv38AtpNrvL+PZNSIhM8YqLVyHYsOVhX1JvG9TM8sPeAdQ==" workbookSaltValue="ac1rcbVCW1RfQVzvcyLluA==" workbookSpinCount="100000" lockStructure="1"/>
  <bookViews>
    <workbookView xWindow="-28920" yWindow="3795" windowWidth="29040" windowHeight="16440" xr2:uid="{00000000-000D-0000-FFFF-FFFF00000000}"/>
  </bookViews>
  <sheets>
    <sheet name="法非適用_水道事業" sheetId="4" r:id="rId1"/>
    <sheet name="データ" sheetId="5" state="hidden"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AT10" i="4" s="1"/>
  <c r="U6" i="5"/>
  <c r="T6" i="5"/>
  <c r="S6" i="5"/>
  <c r="R6" i="5"/>
  <c r="AL8" i="4" s="1"/>
  <c r="Q6" i="5"/>
  <c r="P6" i="5"/>
  <c r="O6" i="5"/>
  <c r="I10" i="4" s="1"/>
  <c r="N6" i="5"/>
  <c r="B10" i="4" s="1"/>
  <c r="M6" i="5"/>
  <c r="L6" i="5"/>
  <c r="K6" i="5"/>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K85" i="4"/>
  <c r="J85" i="4"/>
  <c r="BB10" i="4"/>
  <c r="AL10" i="4"/>
  <c r="W10" i="4"/>
  <c r="P10" i="4"/>
  <c r="BB8" i="4"/>
  <c r="AT8" i="4"/>
  <c r="AD8" i="4"/>
  <c r="W8" i="4"/>
  <c r="P8" i="4"/>
  <c r="B8" i="4"/>
  <c r="B6" i="4"/>
</calcChain>
</file>

<file path=xl/sharedStrings.xml><?xml version="1.0" encoding="utf-8"?>
<sst xmlns="http://schemas.openxmlformats.org/spreadsheetml/2006/main" count="233" uniqueCount="118">
  <si>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</si>
  <si>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</si>
  <si>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</si>
  <si>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</si>
  <si>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</si>
  <si>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</si>
  <si>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</si>
  <si>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</si>
  <si>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</si>
  <si>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</si>
  <si>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</si>
  <si>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</si>
  <si>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</si>
  <si>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</si>
  <si>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</si>
  <si>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</si>
  <si>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</si>
  <si>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</si>
  <si>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</si>
  <si>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</si>
  <si>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</si>
  <si>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</si>
  <si>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</si>
  <si>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</si>
  <si>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</si>
  <si>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</si>
  <si>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</si>
  <si>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</si>
  <si>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</si>
  <si>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</si>
  <si>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</si>
  <si>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</si>
  <si>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</si>
  <si>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</si>
  <si>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</si>
  <si>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</si>
  <si>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</si>
  <si>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</si>
  <si>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</si>
  <si>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</si>
  <si>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</si>
  <si>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</si>
  <si>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</si>
  <si>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</si>
  <si>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</si>
  <si>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</si>
  <si>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</si>
  <si>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</si>
  <si>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</si>
  <si>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</si>
  <si>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</si>
  <si>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</si>
  <si>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</si>
  <si>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</si>
  <si>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</si>
  <si>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</si>
  <si>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</si>
  <si>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</si>
  <si>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</si>
  <si>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</si>
  <si>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</si>
  <si>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</si>
  <si>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</si>
  <si>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</si>
  <si>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</si>
  <si>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</si>
  <si>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</si>
  <si>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</si>
  <si>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</si>
  <si>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</si>
  <si>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</si>
  <si>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</si>
  <si>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</si>
  <si>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</si>
  <si>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</si>
  <si>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</si>
  <si>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</si>
  <si>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</si>
  <si>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</si>
  <si>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</si>
  <si>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</si>
  <si>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</si>
  <si>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</si>
  <si>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</si>
  <si>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</si>
  <si>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</si>
  <si>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</si>
  <si>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</si>
  <si>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</si>
  <si>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</si>
  <si>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</si>
  <si>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</si>
  <si>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</si>
  <si>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</si>
  <si>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</si>
  <si>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</si>
  <si>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和歌山県　紀美野町</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</si>
  <si>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</si>
  <si>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</si>
  <si>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</si>
  <si>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</si>
  <si>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</si>
  <si>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</si>
  <si>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</si>
  <si>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</si>
  <si>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</si>
  <si>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</si>
  <si>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</si>
  <si>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</si>
  <si>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</si>
  <si>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</si>
  <si>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</si>
  <si>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</si>
  <si>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</si>
  <si>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</si>
  <si>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管路更新率に関して、今年度は配水管布設替工事を行った。今後も計画を立てて老朽管の更新を進めながら、資金繰りについても検討していく。</t>
    <rPh sb="10" eb="13">
      <t>コンネンド</t>
    </rPh>
    <rPh sb="14" eb="20">
      <t>ハイスイカンフセツガ</t>
    </rPh>
    <rPh sb="20" eb="22">
      <t>コウジ</t>
    </rPh>
    <rPh sb="23" eb="24">
      <t>オコナ</t>
    </rPh>
    <rPh sb="27" eb="29">
      <t>コンゴ</t>
    </rPh>
    <rPh sb="43" eb="44">
      <t>スス</t>
    </rPh>
    <rPh sb="49" eb="51">
      <t>シキン</t>
    </rPh>
    <rPh sb="51" eb="52">
      <t>グ</t>
    </rPh>
    <rPh sb="58" eb="60">
      <t>ケントウ</t>
    </rPh>
    <phoneticPr fontId="4"/>
  </si>
  <si>
    <t>　今年度は、新型コロナウイルス感染症対応地方創生臨時交付金を活用し、基本料金の減免を行った。
今後は、給水人口や水需要の減少に伴い、給水収益が減少していくものと思われるので、給水収益の確保と有収率の改善等を図っていく。
　また、策定済の水道ビジョンおよび経営戦略を基に、料金改定を含めた収入の見直し等、長期的な運営計画を更に検討していく。
　今後は、耐用年数や重要度を鑑み、管路等施設の更新および耐震化計画を進めていく。</t>
    <rPh sb="1" eb="4">
      <t>コンネンド</t>
    </rPh>
    <rPh sb="6" eb="8">
      <t>シンガタ</t>
    </rPh>
    <rPh sb="15" eb="18">
      <t>カンセンショウ</t>
    </rPh>
    <rPh sb="18" eb="20">
      <t>タイオウ</t>
    </rPh>
    <rPh sb="20" eb="22">
      <t>チホウ</t>
    </rPh>
    <rPh sb="22" eb="24">
      <t>ソウセイ</t>
    </rPh>
    <rPh sb="24" eb="26">
      <t>リンジ</t>
    </rPh>
    <rPh sb="26" eb="29">
      <t>コウフキン</t>
    </rPh>
    <rPh sb="30" eb="32">
      <t>カツヨウ</t>
    </rPh>
    <rPh sb="34" eb="36">
      <t>キホン</t>
    </rPh>
    <rPh sb="36" eb="38">
      <t>リョウキン</t>
    </rPh>
    <rPh sb="39" eb="41">
      <t>ゲンメン</t>
    </rPh>
    <rPh sb="42" eb="43">
      <t>オコナ</t>
    </rPh>
    <rPh sb="47" eb="49">
      <t>コンゴ</t>
    </rPh>
    <rPh sb="171" eb="173">
      <t>コンゴ</t>
    </rPh>
    <phoneticPr fontId="4"/>
  </si>
  <si>
    <t>[収益的収支比率]
・前年度と比較すると1.99ポイント減少したが、これは企業債償還額が増加したことによるものである。今後は、給水人口の減少による給水収益の減少と管路更新事業等による更なる企業債償還額増加が見込まれるので、一般会計からの繰入に依存しつつも給水収益の確保と費用の抑制に努めていく。
[企業債残高対給水収益比率]
・今年度は給水収益の減少により増加しているが、今後は施設等の老朽化により企業債残高の増加が見込まれるので、計画的な更新を検討していく。
[料金回収率]
・前年度と比較すると4.01ポイント減少している。これは、新型コロナウイルス感染症対応として基本料金の減免を行ったことにより、料金収入が減少したためである。
[給水原価]
・前年度と比較して減少したが、以前、類似団体と比較すると上回っている。今後は有収水量の向上に努めていく。
[施設利用率]
・前年度と比較すると、0.66ポイント増加しているが、今後は給水人口の減少等による配水量が減少していくと思われる。更なる人口減少と高齢化により、利用率が減少していくと見込まれる。
[有収率]
・現状類似団体の平均を7.93ポイント下回っている。今後は老朽管の更新や業者委託等による漏水調査を行いながら、有収率の向上に努めていく。</t>
    <rPh sb="28" eb="30">
      <t>ゲンショウ</t>
    </rPh>
    <rPh sb="37" eb="40">
      <t>キギョウサイ</t>
    </rPh>
    <rPh sb="40" eb="43">
      <t>ショウカンガク</t>
    </rPh>
    <rPh sb="44" eb="46">
      <t>ゾウカ</t>
    </rPh>
    <rPh sb="63" eb="65">
      <t>キュウスイ</t>
    </rPh>
    <rPh sb="65" eb="67">
      <t>ジンコウ</t>
    </rPh>
    <rPh sb="68" eb="70">
      <t>ゲンショウ</t>
    </rPh>
    <rPh sb="91" eb="92">
      <t>サラ</t>
    </rPh>
    <rPh sb="164" eb="167">
      <t>コンネンド</t>
    </rPh>
    <rPh sb="168" eb="172">
      <t>キュウスイシュウエキ</t>
    </rPh>
    <rPh sb="173" eb="175">
      <t>ゲンショウ</t>
    </rPh>
    <rPh sb="178" eb="180">
      <t>ゾウカ</t>
    </rPh>
    <rPh sb="186" eb="188">
      <t>コンゴ</t>
    </rPh>
    <rPh sb="199" eb="202">
      <t>キギョウサイ</t>
    </rPh>
    <rPh sb="202" eb="204">
      <t>ザンダカ</t>
    </rPh>
    <rPh sb="205" eb="207">
      <t>ゾウカ</t>
    </rPh>
    <rPh sb="208" eb="210">
      <t>ミコ</t>
    </rPh>
    <rPh sb="257" eb="259">
      <t>ゲンショウ</t>
    </rPh>
    <rPh sb="268" eb="270">
      <t>シンガタ</t>
    </rPh>
    <rPh sb="277" eb="282">
      <t>カンセンショウタイオウ</t>
    </rPh>
    <rPh sb="285" eb="287">
      <t>キホン</t>
    </rPh>
    <rPh sb="287" eb="289">
      <t>リョウキン</t>
    </rPh>
    <rPh sb="290" eb="292">
      <t>ゲンメン</t>
    </rPh>
    <rPh sb="293" eb="294">
      <t>オコナ</t>
    </rPh>
    <rPh sb="307" eb="309">
      <t>ゲンショウ</t>
    </rPh>
    <rPh sb="340" eb="342">
      <t>イゼン</t>
    </rPh>
    <rPh sb="405" eb="407">
      <t>ゾウカ</t>
    </rPh>
    <rPh sb="413" eb="415">
      <t>コンゴ</t>
    </rPh>
    <rPh sb="431" eb="433">
      <t>ゲンショウ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</si>
</sst>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c:v>
                </c:pt>
                <c:pt idx="1">
                  <c:v>0</c:v>
                </c:pt>
                <c:pt idx="2">
                  <c:v>0</c:v>
                </c:pt>
                <c:pt idx="3">
                  <c:v>0</c:v>
                </c:pt>
                <c:pt idx="4" formatCode="#,##0.00;&quot;△&quot;#,##0.00;&quot;-&quot;">
                  <c:v>0.13</c:v>
                </c:pt>
              </c:numCache>
            </c:numRef>
          </c:val>
          <c:extLst>
            <c:ext xmlns:c16="http://schemas.microsoft.com/office/drawing/2014/chart" uri="{C3380CC4-5D6E-409C-BE32-E72D297353CC}">
              <c16:uniqueId val="{00000000-3A38-4672-B60D-A26456C23A76}"/>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0.53</c:v>
                </c:pt>
                <c:pt idx="1">
                  <c:v>0.72</c:v>
                </c:pt>
                <c:pt idx="2">
                  <c:v>0.53</c:v>
                </c:pt>
                <c:pt idx="3">
                  <c:v>0.71</c:v>
                </c:pt>
                <c:pt idx="4">
                  <c:v>0.72</c:v>
                </c:pt>
              </c:numCache>
            </c:numRef>
          </c:val>
          <c:smooth val="0"/>
          <c:extLst>
            <c:ext xmlns:c16="http://schemas.microsoft.com/office/drawing/2014/chart" uri="{C3380CC4-5D6E-409C-BE32-E72D297353CC}">
              <c16:uniqueId val="{00000001-3A38-4672-B60D-A26456C23A76}"/>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63.97</c:v>
                </c:pt>
                <c:pt idx="1">
                  <c:v>65.819999999999993</c:v>
                </c:pt>
                <c:pt idx="2">
                  <c:v>63.49</c:v>
                </c:pt>
                <c:pt idx="3">
                  <c:v>62.83</c:v>
                </c:pt>
                <c:pt idx="4">
                  <c:v>63.49</c:v>
                </c:pt>
              </c:numCache>
            </c:numRef>
          </c:val>
          <c:extLst>
            <c:ext xmlns:c16="http://schemas.microsoft.com/office/drawing/2014/chart" uri="{C3380CC4-5D6E-409C-BE32-E72D297353CC}">
              <c16:uniqueId val="{00000000-071E-435E-B5EE-91A8D4937874}"/>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55.9</c:v>
                </c:pt>
                <c:pt idx="1">
                  <c:v>57.3</c:v>
                </c:pt>
                <c:pt idx="2">
                  <c:v>56.76</c:v>
                </c:pt>
                <c:pt idx="3">
                  <c:v>56.04</c:v>
                </c:pt>
                <c:pt idx="4">
                  <c:v>58.52</c:v>
                </c:pt>
              </c:numCache>
            </c:numRef>
          </c:val>
          <c:smooth val="0"/>
          <c:extLst>
            <c:ext xmlns:c16="http://schemas.microsoft.com/office/drawing/2014/chart" uri="{C3380CC4-5D6E-409C-BE32-E72D297353CC}">
              <c16:uniqueId val="{00000001-071E-435E-B5EE-91A8D4937874}"/>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69.849999999999994</c:v>
                </c:pt>
                <c:pt idx="1">
                  <c:v>67.37</c:v>
                </c:pt>
                <c:pt idx="2">
                  <c:v>64.959999999999994</c:v>
                </c:pt>
                <c:pt idx="3">
                  <c:v>64.510000000000005</c:v>
                </c:pt>
                <c:pt idx="4">
                  <c:v>63.95</c:v>
                </c:pt>
              </c:numCache>
            </c:numRef>
          </c:val>
          <c:extLst>
            <c:ext xmlns:c16="http://schemas.microsoft.com/office/drawing/2014/chart" uri="{C3380CC4-5D6E-409C-BE32-E72D297353CC}">
              <c16:uniqueId val="{00000000-565B-472A-882D-F5AD1FE7A0D2}"/>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73.28</c:v>
                </c:pt>
                <c:pt idx="1">
                  <c:v>72.42</c:v>
                </c:pt>
                <c:pt idx="2">
                  <c:v>73.069999999999993</c:v>
                </c:pt>
                <c:pt idx="3">
                  <c:v>72.78</c:v>
                </c:pt>
                <c:pt idx="4">
                  <c:v>71.33</c:v>
                </c:pt>
              </c:numCache>
            </c:numRef>
          </c:val>
          <c:smooth val="0"/>
          <c:extLst>
            <c:ext xmlns:c16="http://schemas.microsoft.com/office/drawing/2014/chart" uri="{C3380CC4-5D6E-409C-BE32-E72D297353CC}">
              <c16:uniqueId val="{00000001-565B-472A-882D-F5AD1FE7A0D2}"/>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78.260000000000005</c:v>
                </c:pt>
                <c:pt idx="1">
                  <c:v>79.790000000000006</c:v>
                </c:pt>
                <c:pt idx="2">
                  <c:v>82.89</c:v>
                </c:pt>
                <c:pt idx="3">
                  <c:v>86.88</c:v>
                </c:pt>
                <c:pt idx="4">
                  <c:v>84.89</c:v>
                </c:pt>
              </c:numCache>
            </c:numRef>
          </c:val>
          <c:extLst>
            <c:ext xmlns:c16="http://schemas.microsoft.com/office/drawing/2014/chart" uri="{C3380CC4-5D6E-409C-BE32-E72D297353CC}">
              <c16:uniqueId val="{00000000-6F5D-4B24-AFEA-0C559A1E78FD}"/>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77.56</c:v>
                </c:pt>
                <c:pt idx="1">
                  <c:v>78.510000000000005</c:v>
                </c:pt>
                <c:pt idx="2">
                  <c:v>77.91</c:v>
                </c:pt>
                <c:pt idx="3">
                  <c:v>79.099999999999994</c:v>
                </c:pt>
                <c:pt idx="4">
                  <c:v>79.33</c:v>
                </c:pt>
              </c:numCache>
            </c:numRef>
          </c:val>
          <c:smooth val="0"/>
          <c:extLst>
            <c:ext xmlns:c16="http://schemas.microsoft.com/office/drawing/2014/chart" uri="{C3380CC4-5D6E-409C-BE32-E72D297353CC}">
              <c16:uniqueId val="{00000001-6F5D-4B24-AFEA-0C559A1E78FD}"/>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725-4935-84D1-F57A3C5EC876}"/>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725-4935-84D1-F57A3C5EC876}"/>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DC7-46B3-B758-52005D46CADE}"/>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DC7-46B3-B758-52005D46CADE}"/>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11F-4861-9B66-3B38303E1270}"/>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11F-4861-9B66-3B38303E1270}"/>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41B-4A24-BBE9-18EA21978BEF}"/>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41B-4A24-BBE9-18EA21978BEF}"/>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660.03</c:v>
                </c:pt>
                <c:pt idx="1">
                  <c:v>591.41999999999996</c:v>
                </c:pt>
                <c:pt idx="2">
                  <c:v>546.38</c:v>
                </c:pt>
                <c:pt idx="3">
                  <c:v>502.04</c:v>
                </c:pt>
                <c:pt idx="4">
                  <c:v>573.16</c:v>
                </c:pt>
              </c:numCache>
            </c:numRef>
          </c:val>
          <c:extLst>
            <c:ext xmlns:c16="http://schemas.microsoft.com/office/drawing/2014/chart" uri="{C3380CC4-5D6E-409C-BE32-E72D297353CC}">
              <c16:uniqueId val="{00000000-F258-4B92-A4F5-B5ED6C7BF5C0}"/>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1144.79</c:v>
                </c:pt>
                <c:pt idx="1">
                  <c:v>1061.58</c:v>
                </c:pt>
                <c:pt idx="2">
                  <c:v>1007.7</c:v>
                </c:pt>
                <c:pt idx="3">
                  <c:v>1018.52</c:v>
                </c:pt>
                <c:pt idx="4">
                  <c:v>949.61</c:v>
                </c:pt>
              </c:numCache>
            </c:numRef>
          </c:val>
          <c:smooth val="0"/>
          <c:extLst>
            <c:ext xmlns:c16="http://schemas.microsoft.com/office/drawing/2014/chart" uri="{C3380CC4-5D6E-409C-BE32-E72D297353CC}">
              <c16:uniqueId val="{00000001-F258-4B92-A4F5-B5ED6C7BF5C0}"/>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50.85</c:v>
                </c:pt>
                <c:pt idx="1">
                  <c:v>53.21</c:v>
                </c:pt>
                <c:pt idx="2">
                  <c:v>46.26</c:v>
                </c:pt>
                <c:pt idx="3">
                  <c:v>51.51</c:v>
                </c:pt>
                <c:pt idx="4">
                  <c:v>47.5</c:v>
                </c:pt>
              </c:numCache>
            </c:numRef>
          </c:val>
          <c:extLst>
            <c:ext xmlns:c16="http://schemas.microsoft.com/office/drawing/2014/chart" uri="{C3380CC4-5D6E-409C-BE32-E72D297353CC}">
              <c16:uniqueId val="{00000000-E2C1-4EC0-AD4C-FDB5CFEED08D}"/>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56.04</c:v>
                </c:pt>
                <c:pt idx="1">
                  <c:v>58.52</c:v>
                </c:pt>
                <c:pt idx="2">
                  <c:v>59.22</c:v>
                </c:pt>
                <c:pt idx="3">
                  <c:v>58.79</c:v>
                </c:pt>
                <c:pt idx="4">
                  <c:v>58.41</c:v>
                </c:pt>
              </c:numCache>
            </c:numRef>
          </c:val>
          <c:smooth val="0"/>
          <c:extLst>
            <c:ext xmlns:c16="http://schemas.microsoft.com/office/drawing/2014/chart" uri="{C3380CC4-5D6E-409C-BE32-E72D297353CC}">
              <c16:uniqueId val="{00000001-E2C1-4EC0-AD4C-FDB5CFEED08D}"/>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378.69</c:v>
                </c:pt>
                <c:pt idx="1">
                  <c:v>359.52</c:v>
                </c:pt>
                <c:pt idx="2">
                  <c:v>425.25</c:v>
                </c:pt>
                <c:pt idx="3">
                  <c:v>383.09</c:v>
                </c:pt>
                <c:pt idx="4">
                  <c:v>336.05</c:v>
                </c:pt>
              </c:numCache>
            </c:numRef>
          </c:val>
          <c:extLst>
            <c:ext xmlns:c16="http://schemas.microsoft.com/office/drawing/2014/chart" uri="{C3380CC4-5D6E-409C-BE32-E72D297353CC}">
              <c16:uniqueId val="{00000000-692F-4FF9-B478-33D72EB30004}"/>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304.35000000000002</c:v>
                </c:pt>
                <c:pt idx="1">
                  <c:v>296.3</c:v>
                </c:pt>
                <c:pt idx="2">
                  <c:v>292.89999999999998</c:v>
                </c:pt>
                <c:pt idx="3">
                  <c:v>298.25</c:v>
                </c:pt>
                <c:pt idx="4">
                  <c:v>303.27999999999997</c:v>
                </c:pt>
              </c:numCache>
            </c:numRef>
          </c:val>
          <c:smooth val="0"/>
          <c:extLst>
            <c:ext xmlns:c16="http://schemas.microsoft.com/office/drawing/2014/chart" uri="{C3380CC4-5D6E-409C-BE32-E72D297353CC}">
              <c16:uniqueId val="{00000001-692F-4FF9-B478-33D72EB30004}"/>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【78.36】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【949.15】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【71.88】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【288.19】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【55.87】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O1" zoomScaleNormal="100" workbookViewId="0">
      <selection activeCell="CD17" sqref="B14:CD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和歌山県　紀美野町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75"/>
      <c r="AE6" s="75"/>
      <c r="AF6" s="75"/>
      <c r="AG6" s="7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2" t="s">
        <v>1</v>
      </c>
      <c r="C7" s="72"/>
      <c r="D7" s="72"/>
      <c r="E7" s="72"/>
      <c r="F7" s="72"/>
      <c r="G7" s="72"/>
      <c r="H7" s="72"/>
      <c r="I7" s="72" t="s">
        <v>2</v>
      </c>
      <c r="J7" s="72"/>
      <c r="K7" s="72"/>
      <c r="L7" s="72"/>
      <c r="M7" s="72"/>
      <c r="N7" s="72"/>
      <c r="O7" s="72"/>
      <c r="P7" s="72" t="s">
        <v>3</v>
      </c>
      <c r="Q7" s="72"/>
      <c r="R7" s="72"/>
      <c r="S7" s="72"/>
      <c r="T7" s="72"/>
      <c r="U7" s="72"/>
      <c r="V7" s="72"/>
      <c r="W7" s="72" t="s">
        <v>4</v>
      </c>
      <c r="X7" s="72"/>
      <c r="Y7" s="72"/>
      <c r="Z7" s="72"/>
      <c r="AA7" s="72"/>
      <c r="AB7" s="72"/>
      <c r="AC7" s="72"/>
      <c r="AD7" s="72" t="s">
        <v>5</v>
      </c>
      <c r="AE7" s="72"/>
      <c r="AF7" s="72"/>
      <c r="AG7" s="72"/>
      <c r="AH7" s="72"/>
      <c r="AI7" s="72"/>
      <c r="AJ7" s="72"/>
      <c r="AK7" s="2"/>
      <c r="AL7" s="72" t="s">
        <v>6</v>
      </c>
      <c r="AM7" s="72"/>
      <c r="AN7" s="72"/>
      <c r="AO7" s="72"/>
      <c r="AP7" s="72"/>
      <c r="AQ7" s="72"/>
      <c r="AR7" s="72"/>
      <c r="AS7" s="72"/>
      <c r="AT7" s="72" t="s">
        <v>7</v>
      </c>
      <c r="AU7" s="72"/>
      <c r="AV7" s="72"/>
      <c r="AW7" s="72"/>
      <c r="AX7" s="72"/>
      <c r="AY7" s="72"/>
      <c r="AZ7" s="72"/>
      <c r="BA7" s="72"/>
      <c r="BB7" s="72" t="s">
        <v>8</v>
      </c>
      <c r="BC7" s="72"/>
      <c r="BD7" s="72"/>
      <c r="BE7" s="72"/>
      <c r="BF7" s="72"/>
      <c r="BG7" s="72"/>
      <c r="BH7" s="72"/>
      <c r="BI7" s="72"/>
      <c r="BJ7" s="3"/>
      <c r="BK7" s="3"/>
      <c r="BL7" s="4" t="s">
        <v>9</v>
      </c>
      <c r="BM7" s="5"/>
      <c r="BN7" s="5"/>
      <c r="BO7" s="5"/>
      <c r="BP7" s="5"/>
      <c r="BQ7" s="5"/>
      <c r="BR7" s="5"/>
      <c r="BS7" s="5"/>
      <c r="BT7" s="5"/>
      <c r="BU7" s="5"/>
      <c r="BV7" s="5"/>
      <c r="BW7" s="5"/>
      <c r="BX7" s="5"/>
      <c r="BY7" s="6"/>
    </row>
    <row r="8" spans="1:78" ht="18.75" customHeight="1" x14ac:dyDescent="0.15">
      <c r="A8" s="2"/>
      <c r="B8" s="73" t="str">
        <f>データ!$I$6</f>
        <v>法非適用</v>
      </c>
      <c r="C8" s="73"/>
      <c r="D8" s="73"/>
      <c r="E8" s="73"/>
      <c r="F8" s="73"/>
      <c r="G8" s="73"/>
      <c r="H8" s="73"/>
      <c r="I8" s="73" t="str">
        <f>データ!$J$6</f>
        <v>水道事業</v>
      </c>
      <c r="J8" s="73"/>
      <c r="K8" s="73"/>
      <c r="L8" s="73"/>
      <c r="M8" s="73"/>
      <c r="N8" s="73"/>
      <c r="O8" s="73"/>
      <c r="P8" s="73" t="str">
        <f>データ!$K$6</f>
        <v>簡易水道事業</v>
      </c>
      <c r="Q8" s="73"/>
      <c r="R8" s="73"/>
      <c r="S8" s="73"/>
      <c r="T8" s="73"/>
      <c r="U8" s="73"/>
      <c r="V8" s="73"/>
      <c r="W8" s="73" t="str">
        <f>データ!$L$6</f>
        <v>D3</v>
      </c>
      <c r="X8" s="73"/>
      <c r="Y8" s="73"/>
      <c r="Z8" s="73"/>
      <c r="AA8" s="73"/>
      <c r="AB8" s="73"/>
      <c r="AC8" s="73"/>
      <c r="AD8" s="73" t="str">
        <f>データ!$M$6</f>
        <v>非設置</v>
      </c>
      <c r="AE8" s="73"/>
      <c r="AF8" s="73"/>
      <c r="AG8" s="73"/>
      <c r="AH8" s="73"/>
      <c r="AI8" s="73"/>
      <c r="AJ8" s="73"/>
      <c r="AK8" s="2"/>
      <c r="AL8" s="67">
        <f>データ!$R$6</f>
        <v>8521</v>
      </c>
      <c r="AM8" s="67"/>
      <c r="AN8" s="67"/>
      <c r="AO8" s="67"/>
      <c r="AP8" s="67"/>
      <c r="AQ8" s="67"/>
      <c r="AR8" s="67"/>
      <c r="AS8" s="67"/>
      <c r="AT8" s="66">
        <f>データ!$S$6</f>
        <v>128.34</v>
      </c>
      <c r="AU8" s="66"/>
      <c r="AV8" s="66"/>
      <c r="AW8" s="66"/>
      <c r="AX8" s="66"/>
      <c r="AY8" s="66"/>
      <c r="AZ8" s="66"/>
      <c r="BA8" s="66"/>
      <c r="BB8" s="66">
        <f>データ!$T$6</f>
        <v>66.39</v>
      </c>
      <c r="BC8" s="66"/>
      <c r="BD8" s="66"/>
      <c r="BE8" s="66"/>
      <c r="BF8" s="66"/>
      <c r="BG8" s="66"/>
      <c r="BH8" s="66"/>
      <c r="BI8" s="66"/>
      <c r="BJ8" s="3"/>
      <c r="BK8" s="3"/>
      <c r="BL8" s="70" t="s">
        <v>10</v>
      </c>
      <c r="BM8" s="71"/>
      <c r="BN8" s="7" t="s">
        <v>11</v>
      </c>
      <c r="BO8" s="8"/>
      <c r="BP8" s="8"/>
      <c r="BQ8" s="8"/>
      <c r="BR8" s="8"/>
      <c r="BS8" s="8"/>
      <c r="BT8" s="8"/>
      <c r="BU8" s="8"/>
      <c r="BV8" s="8"/>
      <c r="BW8" s="8"/>
      <c r="BX8" s="8"/>
      <c r="BY8" s="9"/>
    </row>
    <row r="9" spans="1:78" ht="18.75" customHeight="1" x14ac:dyDescent="0.15">
      <c r="A9" s="2"/>
      <c r="B9" s="72" t="s">
        <v>12</v>
      </c>
      <c r="C9" s="72"/>
      <c r="D9" s="72"/>
      <c r="E9" s="72"/>
      <c r="F9" s="72"/>
      <c r="G9" s="72"/>
      <c r="H9" s="72"/>
      <c r="I9" s="72" t="s">
        <v>13</v>
      </c>
      <c r="J9" s="72"/>
      <c r="K9" s="72"/>
      <c r="L9" s="72"/>
      <c r="M9" s="72"/>
      <c r="N9" s="72"/>
      <c r="O9" s="72"/>
      <c r="P9" s="72" t="s">
        <v>14</v>
      </c>
      <c r="Q9" s="72"/>
      <c r="R9" s="72"/>
      <c r="S9" s="72"/>
      <c r="T9" s="72"/>
      <c r="U9" s="72"/>
      <c r="V9" s="72"/>
      <c r="W9" s="72" t="s">
        <v>15</v>
      </c>
      <c r="X9" s="72"/>
      <c r="Y9" s="72"/>
      <c r="Z9" s="72"/>
      <c r="AA9" s="72"/>
      <c r="AB9" s="72"/>
      <c r="AC9" s="72"/>
      <c r="AD9" s="2"/>
      <c r="AE9" s="2"/>
      <c r="AF9" s="2"/>
      <c r="AG9" s="2"/>
      <c r="AH9" s="3"/>
      <c r="AI9" s="2"/>
      <c r="AJ9" s="2"/>
      <c r="AK9" s="2"/>
      <c r="AL9" s="72" t="s">
        <v>16</v>
      </c>
      <c r="AM9" s="72"/>
      <c r="AN9" s="72"/>
      <c r="AO9" s="72"/>
      <c r="AP9" s="72"/>
      <c r="AQ9" s="72"/>
      <c r="AR9" s="72"/>
      <c r="AS9" s="72"/>
      <c r="AT9" s="72" t="s">
        <v>17</v>
      </c>
      <c r="AU9" s="72"/>
      <c r="AV9" s="72"/>
      <c r="AW9" s="72"/>
      <c r="AX9" s="72"/>
      <c r="AY9" s="72"/>
      <c r="AZ9" s="72"/>
      <c r="BA9" s="72"/>
      <c r="BB9" s="72" t="s">
        <v>18</v>
      </c>
      <c r="BC9" s="72"/>
      <c r="BD9" s="72"/>
      <c r="BE9" s="72"/>
      <c r="BF9" s="72"/>
      <c r="BG9" s="72"/>
      <c r="BH9" s="72"/>
      <c r="BI9" s="72"/>
      <c r="BJ9" s="3"/>
      <c r="BK9" s="3"/>
      <c r="BL9" s="64" t="s">
        <v>19</v>
      </c>
      <c r="BM9" s="65"/>
      <c r="BN9" s="10" t="s">
        <v>20</v>
      </c>
      <c r="BO9" s="11"/>
      <c r="BP9" s="11"/>
      <c r="BQ9" s="11"/>
      <c r="BR9" s="11"/>
      <c r="BS9" s="11"/>
      <c r="BT9" s="11"/>
      <c r="BU9" s="11"/>
      <c r="BV9" s="11"/>
      <c r="BW9" s="11"/>
      <c r="BX9" s="11"/>
      <c r="BY9" s="12"/>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43.37</v>
      </c>
      <c r="Q10" s="66"/>
      <c r="R10" s="66"/>
      <c r="S10" s="66"/>
      <c r="T10" s="66"/>
      <c r="U10" s="66"/>
      <c r="V10" s="66"/>
      <c r="W10" s="67">
        <f>データ!$Q$6</f>
        <v>3278</v>
      </c>
      <c r="X10" s="67"/>
      <c r="Y10" s="67"/>
      <c r="Z10" s="67"/>
      <c r="AA10" s="67"/>
      <c r="AB10" s="67"/>
      <c r="AC10" s="67"/>
      <c r="AD10" s="2"/>
      <c r="AE10" s="2"/>
      <c r="AF10" s="2"/>
      <c r="AG10" s="2"/>
      <c r="AH10" s="2"/>
      <c r="AI10" s="2"/>
      <c r="AJ10" s="2"/>
      <c r="AK10" s="2"/>
      <c r="AL10" s="67">
        <f>データ!$U$6</f>
        <v>3668</v>
      </c>
      <c r="AM10" s="67"/>
      <c r="AN10" s="67"/>
      <c r="AO10" s="67"/>
      <c r="AP10" s="67"/>
      <c r="AQ10" s="67"/>
      <c r="AR10" s="67"/>
      <c r="AS10" s="67"/>
      <c r="AT10" s="66">
        <f>データ!$V$6</f>
        <v>21.32</v>
      </c>
      <c r="AU10" s="66"/>
      <c r="AV10" s="66"/>
      <c r="AW10" s="66"/>
      <c r="AX10" s="66"/>
      <c r="AY10" s="66"/>
      <c r="AZ10" s="66"/>
      <c r="BA10" s="66"/>
      <c r="BB10" s="66">
        <f>データ!$W$6</f>
        <v>172.05</v>
      </c>
      <c r="BC10" s="66"/>
      <c r="BD10" s="66"/>
      <c r="BE10" s="66"/>
      <c r="BF10" s="66"/>
      <c r="BG10" s="66"/>
      <c r="BH10" s="66"/>
      <c r="BI10" s="66"/>
      <c r="BJ10" s="2"/>
      <c r="BK10" s="2"/>
      <c r="BL10" s="68" t="s">
        <v>21</v>
      </c>
      <c r="BM10" s="69"/>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0" t="s">
        <v>117</v>
      </c>
      <c r="BM16" s="51"/>
      <c r="BN16" s="51"/>
      <c r="BO16" s="51"/>
      <c r="BP16" s="51"/>
      <c r="BQ16" s="51"/>
      <c r="BR16" s="51"/>
      <c r="BS16" s="51"/>
      <c r="BT16" s="51"/>
      <c r="BU16" s="51"/>
      <c r="BV16" s="51"/>
      <c r="BW16" s="51"/>
      <c r="BX16" s="51"/>
      <c r="BY16" s="51"/>
      <c r="BZ16" s="52"/>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0"/>
      <c r="BM17" s="51"/>
      <c r="BN17" s="51"/>
      <c r="BO17" s="51"/>
      <c r="BP17" s="51"/>
      <c r="BQ17" s="51"/>
      <c r="BR17" s="51"/>
      <c r="BS17" s="51"/>
      <c r="BT17" s="51"/>
      <c r="BU17" s="51"/>
      <c r="BV17" s="51"/>
      <c r="BW17" s="51"/>
      <c r="BX17" s="51"/>
      <c r="BY17" s="51"/>
      <c r="BZ17" s="52"/>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0"/>
      <c r="BM18" s="51"/>
      <c r="BN18" s="51"/>
      <c r="BO18" s="51"/>
      <c r="BP18" s="51"/>
      <c r="BQ18" s="51"/>
      <c r="BR18" s="51"/>
      <c r="BS18" s="51"/>
      <c r="BT18" s="51"/>
      <c r="BU18" s="51"/>
      <c r="BV18" s="51"/>
      <c r="BW18" s="51"/>
      <c r="BX18" s="51"/>
      <c r="BY18" s="51"/>
      <c r="BZ18" s="52"/>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0"/>
      <c r="BM19" s="51"/>
      <c r="BN19" s="51"/>
      <c r="BO19" s="51"/>
      <c r="BP19" s="51"/>
      <c r="BQ19" s="51"/>
      <c r="BR19" s="51"/>
      <c r="BS19" s="51"/>
      <c r="BT19" s="51"/>
      <c r="BU19" s="51"/>
      <c r="BV19" s="51"/>
      <c r="BW19" s="51"/>
      <c r="BX19" s="51"/>
      <c r="BY19" s="51"/>
      <c r="BZ19" s="52"/>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0"/>
      <c r="BM20" s="51"/>
      <c r="BN20" s="51"/>
      <c r="BO20" s="51"/>
      <c r="BP20" s="51"/>
      <c r="BQ20" s="51"/>
      <c r="BR20" s="51"/>
      <c r="BS20" s="51"/>
      <c r="BT20" s="51"/>
      <c r="BU20" s="51"/>
      <c r="BV20" s="51"/>
      <c r="BW20" s="51"/>
      <c r="BX20" s="51"/>
      <c r="BY20" s="51"/>
      <c r="BZ20" s="52"/>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0"/>
      <c r="BM21" s="51"/>
      <c r="BN21" s="51"/>
      <c r="BO21" s="51"/>
      <c r="BP21" s="51"/>
      <c r="BQ21" s="51"/>
      <c r="BR21" s="51"/>
      <c r="BS21" s="51"/>
      <c r="BT21" s="51"/>
      <c r="BU21" s="51"/>
      <c r="BV21" s="51"/>
      <c r="BW21" s="51"/>
      <c r="BX21" s="51"/>
      <c r="BY21" s="51"/>
      <c r="BZ21" s="52"/>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0"/>
      <c r="BM22" s="51"/>
      <c r="BN22" s="51"/>
      <c r="BO22" s="51"/>
      <c r="BP22" s="51"/>
      <c r="BQ22" s="51"/>
      <c r="BR22" s="51"/>
      <c r="BS22" s="51"/>
      <c r="BT22" s="51"/>
      <c r="BU22" s="51"/>
      <c r="BV22" s="51"/>
      <c r="BW22" s="51"/>
      <c r="BX22" s="51"/>
      <c r="BY22" s="51"/>
      <c r="BZ22" s="52"/>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0"/>
      <c r="BM23" s="51"/>
      <c r="BN23" s="51"/>
      <c r="BO23" s="51"/>
      <c r="BP23" s="51"/>
      <c r="BQ23" s="51"/>
      <c r="BR23" s="51"/>
      <c r="BS23" s="51"/>
      <c r="BT23" s="51"/>
      <c r="BU23" s="51"/>
      <c r="BV23" s="51"/>
      <c r="BW23" s="51"/>
      <c r="BX23" s="51"/>
      <c r="BY23" s="51"/>
      <c r="BZ23" s="52"/>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0"/>
      <c r="BM24" s="51"/>
      <c r="BN24" s="51"/>
      <c r="BO24" s="51"/>
      <c r="BP24" s="51"/>
      <c r="BQ24" s="51"/>
      <c r="BR24" s="51"/>
      <c r="BS24" s="51"/>
      <c r="BT24" s="51"/>
      <c r="BU24" s="51"/>
      <c r="BV24" s="51"/>
      <c r="BW24" s="51"/>
      <c r="BX24" s="51"/>
      <c r="BY24" s="51"/>
      <c r="BZ24" s="52"/>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0"/>
      <c r="BM25" s="51"/>
      <c r="BN25" s="51"/>
      <c r="BO25" s="51"/>
      <c r="BP25" s="51"/>
      <c r="BQ25" s="51"/>
      <c r="BR25" s="51"/>
      <c r="BS25" s="51"/>
      <c r="BT25" s="51"/>
      <c r="BU25" s="51"/>
      <c r="BV25" s="51"/>
      <c r="BW25" s="51"/>
      <c r="BX25" s="51"/>
      <c r="BY25" s="51"/>
      <c r="BZ25" s="52"/>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0"/>
      <c r="BM26" s="51"/>
      <c r="BN26" s="51"/>
      <c r="BO26" s="51"/>
      <c r="BP26" s="51"/>
      <c r="BQ26" s="51"/>
      <c r="BR26" s="51"/>
      <c r="BS26" s="51"/>
      <c r="BT26" s="51"/>
      <c r="BU26" s="51"/>
      <c r="BV26" s="51"/>
      <c r="BW26" s="51"/>
      <c r="BX26" s="51"/>
      <c r="BY26" s="51"/>
      <c r="BZ26" s="52"/>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0"/>
      <c r="BM27" s="51"/>
      <c r="BN27" s="51"/>
      <c r="BO27" s="51"/>
      <c r="BP27" s="51"/>
      <c r="BQ27" s="51"/>
      <c r="BR27" s="51"/>
      <c r="BS27" s="51"/>
      <c r="BT27" s="51"/>
      <c r="BU27" s="51"/>
      <c r="BV27" s="51"/>
      <c r="BW27" s="51"/>
      <c r="BX27" s="51"/>
      <c r="BY27" s="51"/>
      <c r="BZ27" s="52"/>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0"/>
      <c r="BM28" s="51"/>
      <c r="BN28" s="51"/>
      <c r="BO28" s="51"/>
      <c r="BP28" s="51"/>
      <c r="BQ28" s="51"/>
      <c r="BR28" s="51"/>
      <c r="BS28" s="51"/>
      <c r="BT28" s="51"/>
      <c r="BU28" s="51"/>
      <c r="BV28" s="51"/>
      <c r="BW28" s="51"/>
      <c r="BX28" s="51"/>
      <c r="BY28" s="51"/>
      <c r="BZ28" s="52"/>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0"/>
      <c r="BM29" s="51"/>
      <c r="BN29" s="51"/>
      <c r="BO29" s="51"/>
      <c r="BP29" s="51"/>
      <c r="BQ29" s="51"/>
      <c r="BR29" s="51"/>
      <c r="BS29" s="51"/>
      <c r="BT29" s="51"/>
      <c r="BU29" s="51"/>
      <c r="BV29" s="51"/>
      <c r="BW29" s="51"/>
      <c r="BX29" s="51"/>
      <c r="BY29" s="51"/>
      <c r="BZ29" s="52"/>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0"/>
      <c r="BM30" s="51"/>
      <c r="BN30" s="51"/>
      <c r="BO30" s="51"/>
      <c r="BP30" s="51"/>
      <c r="BQ30" s="51"/>
      <c r="BR30" s="51"/>
      <c r="BS30" s="51"/>
      <c r="BT30" s="51"/>
      <c r="BU30" s="51"/>
      <c r="BV30" s="51"/>
      <c r="BW30" s="51"/>
      <c r="BX30" s="51"/>
      <c r="BY30" s="51"/>
      <c r="BZ30" s="52"/>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0"/>
      <c r="BM31" s="51"/>
      <c r="BN31" s="51"/>
      <c r="BO31" s="51"/>
      <c r="BP31" s="51"/>
      <c r="BQ31" s="51"/>
      <c r="BR31" s="51"/>
      <c r="BS31" s="51"/>
      <c r="BT31" s="51"/>
      <c r="BU31" s="51"/>
      <c r="BV31" s="51"/>
      <c r="BW31" s="51"/>
      <c r="BX31" s="51"/>
      <c r="BY31" s="51"/>
      <c r="BZ31" s="52"/>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0"/>
      <c r="BM32" s="51"/>
      <c r="BN32" s="51"/>
      <c r="BO32" s="51"/>
      <c r="BP32" s="51"/>
      <c r="BQ32" s="51"/>
      <c r="BR32" s="51"/>
      <c r="BS32" s="51"/>
      <c r="BT32" s="51"/>
      <c r="BU32" s="51"/>
      <c r="BV32" s="51"/>
      <c r="BW32" s="51"/>
      <c r="BX32" s="51"/>
      <c r="BY32" s="51"/>
      <c r="BZ32" s="52"/>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0"/>
      <c r="BM33" s="51"/>
      <c r="BN33" s="51"/>
      <c r="BO33" s="51"/>
      <c r="BP33" s="51"/>
      <c r="BQ33" s="51"/>
      <c r="BR33" s="51"/>
      <c r="BS33" s="51"/>
      <c r="BT33" s="51"/>
      <c r="BU33" s="51"/>
      <c r="BV33" s="51"/>
      <c r="BW33" s="51"/>
      <c r="BX33" s="51"/>
      <c r="BY33" s="51"/>
      <c r="BZ33" s="52"/>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0"/>
      <c r="BM36" s="51"/>
      <c r="BN36" s="51"/>
      <c r="BO36" s="51"/>
      <c r="BP36" s="51"/>
      <c r="BQ36" s="51"/>
      <c r="BR36" s="51"/>
      <c r="BS36" s="51"/>
      <c r="BT36" s="51"/>
      <c r="BU36" s="51"/>
      <c r="BV36" s="51"/>
      <c r="BW36" s="51"/>
      <c r="BX36" s="51"/>
      <c r="BY36" s="51"/>
      <c r="BZ36" s="52"/>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0"/>
      <c r="BM37" s="51"/>
      <c r="BN37" s="51"/>
      <c r="BO37" s="51"/>
      <c r="BP37" s="51"/>
      <c r="BQ37" s="51"/>
      <c r="BR37" s="51"/>
      <c r="BS37" s="51"/>
      <c r="BT37" s="51"/>
      <c r="BU37" s="51"/>
      <c r="BV37" s="51"/>
      <c r="BW37" s="51"/>
      <c r="BX37" s="51"/>
      <c r="BY37" s="51"/>
      <c r="BZ37" s="52"/>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0"/>
      <c r="BM38" s="51"/>
      <c r="BN38" s="51"/>
      <c r="BO38" s="51"/>
      <c r="BP38" s="51"/>
      <c r="BQ38" s="51"/>
      <c r="BR38" s="51"/>
      <c r="BS38" s="51"/>
      <c r="BT38" s="51"/>
      <c r="BU38" s="51"/>
      <c r="BV38" s="51"/>
      <c r="BW38" s="51"/>
      <c r="BX38" s="51"/>
      <c r="BY38" s="51"/>
      <c r="BZ38" s="52"/>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0"/>
      <c r="BM39" s="51"/>
      <c r="BN39" s="51"/>
      <c r="BO39" s="51"/>
      <c r="BP39" s="51"/>
      <c r="BQ39" s="51"/>
      <c r="BR39" s="51"/>
      <c r="BS39" s="51"/>
      <c r="BT39" s="51"/>
      <c r="BU39" s="51"/>
      <c r="BV39" s="51"/>
      <c r="BW39" s="51"/>
      <c r="BX39" s="51"/>
      <c r="BY39" s="51"/>
      <c r="BZ39" s="52"/>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0"/>
      <c r="BM40" s="51"/>
      <c r="BN40" s="51"/>
      <c r="BO40" s="51"/>
      <c r="BP40" s="51"/>
      <c r="BQ40" s="51"/>
      <c r="BR40" s="51"/>
      <c r="BS40" s="51"/>
      <c r="BT40" s="51"/>
      <c r="BU40" s="51"/>
      <c r="BV40" s="51"/>
      <c r="BW40" s="51"/>
      <c r="BX40" s="51"/>
      <c r="BY40" s="51"/>
      <c r="BZ40" s="52"/>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0"/>
      <c r="BM41" s="51"/>
      <c r="BN41" s="51"/>
      <c r="BO41" s="51"/>
      <c r="BP41" s="51"/>
      <c r="BQ41" s="51"/>
      <c r="BR41" s="51"/>
      <c r="BS41" s="51"/>
      <c r="BT41" s="51"/>
      <c r="BU41" s="51"/>
      <c r="BV41" s="51"/>
      <c r="BW41" s="51"/>
      <c r="BX41" s="51"/>
      <c r="BY41" s="51"/>
      <c r="BZ41" s="52"/>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0"/>
      <c r="BM42" s="51"/>
      <c r="BN42" s="51"/>
      <c r="BO42" s="51"/>
      <c r="BP42" s="51"/>
      <c r="BQ42" s="51"/>
      <c r="BR42" s="51"/>
      <c r="BS42" s="51"/>
      <c r="BT42" s="51"/>
      <c r="BU42" s="51"/>
      <c r="BV42" s="51"/>
      <c r="BW42" s="51"/>
      <c r="BX42" s="51"/>
      <c r="BY42" s="51"/>
      <c r="BZ42" s="52"/>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0"/>
      <c r="BM43" s="51"/>
      <c r="BN43" s="51"/>
      <c r="BO43" s="51"/>
      <c r="BP43" s="51"/>
      <c r="BQ43" s="51"/>
      <c r="BR43" s="51"/>
      <c r="BS43" s="51"/>
      <c r="BT43" s="51"/>
      <c r="BU43" s="51"/>
      <c r="BV43" s="51"/>
      <c r="BW43" s="51"/>
      <c r="BX43" s="51"/>
      <c r="BY43" s="51"/>
      <c r="BZ43" s="52"/>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3"/>
      <c r="BM44" s="54"/>
      <c r="BN44" s="54"/>
      <c r="BO44" s="54"/>
      <c r="BP44" s="54"/>
      <c r="BQ44" s="54"/>
      <c r="BR44" s="54"/>
      <c r="BS44" s="54"/>
      <c r="BT44" s="54"/>
      <c r="BU44" s="54"/>
      <c r="BV44" s="54"/>
      <c r="BW44" s="54"/>
      <c r="BX44" s="54"/>
      <c r="BY44" s="54"/>
      <c r="BZ44" s="55"/>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0" t="s">
        <v>115</v>
      </c>
      <c r="BM47" s="51"/>
      <c r="BN47" s="51"/>
      <c r="BO47" s="51"/>
      <c r="BP47" s="51"/>
      <c r="BQ47" s="51"/>
      <c r="BR47" s="51"/>
      <c r="BS47" s="51"/>
      <c r="BT47" s="51"/>
      <c r="BU47" s="51"/>
      <c r="BV47" s="51"/>
      <c r="BW47" s="51"/>
      <c r="BX47" s="51"/>
      <c r="BY47" s="51"/>
      <c r="BZ47" s="52"/>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3"/>
      <c r="BM63" s="54"/>
      <c r="BN63" s="54"/>
      <c r="BO63" s="54"/>
      <c r="BP63" s="54"/>
      <c r="BQ63" s="54"/>
      <c r="BR63" s="54"/>
      <c r="BS63" s="54"/>
      <c r="BT63" s="54"/>
      <c r="BU63" s="54"/>
      <c r="BV63" s="54"/>
      <c r="BW63" s="54"/>
      <c r="BX63" s="54"/>
      <c r="BY63" s="54"/>
      <c r="BZ63" s="55"/>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0" t="s">
        <v>116</v>
      </c>
      <c r="BM66" s="51"/>
      <c r="BN66" s="51"/>
      <c r="BO66" s="51"/>
      <c r="BP66" s="51"/>
      <c r="BQ66" s="51"/>
      <c r="BR66" s="51"/>
      <c r="BS66" s="51"/>
      <c r="BT66" s="51"/>
      <c r="BU66" s="51"/>
      <c r="BV66" s="51"/>
      <c r="BW66" s="51"/>
      <c r="BX66" s="51"/>
      <c r="BY66" s="51"/>
      <c r="BZ66" s="52"/>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【78.36】</v>
      </c>
      <c r="F85" s="27" t="s">
        <v>41</v>
      </c>
      <c r="G85" s="27" t="s">
        <v>42</v>
      </c>
      <c r="H85" s="27" t="str">
        <f>データ!BO6</f>
        <v>【949.15】</v>
      </c>
      <c r="I85" s="27" t="str">
        <f>データ!BZ6</f>
        <v>【55.87】</v>
      </c>
      <c r="J85" s="27" t="str">
        <f>データ!CK6</f>
        <v>【288.19】</v>
      </c>
      <c r="K85" s="27" t="str">
        <f>データ!CV6</f>
        <v>【56.31】</v>
      </c>
      <c r="L85" s="27" t="str">
        <f>データ!DG6</f>
        <v>【71.88】</v>
      </c>
      <c r="M85" s="27" t="s">
        <v>42</v>
      </c>
      <c r="N85" s="27" t="s">
        <v>42</v>
      </c>
      <c r="O85" s="27" t="str">
        <f>データ!EN6</f>
        <v>【0.80】</v>
      </c>
    </row>
  </sheetData>
  <sheetProtection algorithmName="SHA-512" hashValue="z0L4Pvx4UzvINKzoPUzaUk4eIoF9vwIirjBhn1/TrqXpKSAePd4WH568shbhURxHFYjNWoaY3hEoZchEO1vUKg==" saltValue="A1BPZZXDBFFrErOkb6Q4iA=="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45</v>
      </c>
      <c r="B3" s="30" t="s">
        <v>46</v>
      </c>
      <c r="C3" s="30" t="s">
        <v>47</v>
      </c>
      <c r="D3" s="30" t="s">
        <v>48</v>
      </c>
      <c r="E3" s="30" t="s">
        <v>49</v>
      </c>
      <c r="F3" s="30" t="s">
        <v>50</v>
      </c>
      <c r="G3" s="30" t="s">
        <v>51</v>
      </c>
      <c r="H3" s="77" t="s">
        <v>52</v>
      </c>
      <c r="I3" s="78"/>
      <c r="J3" s="78"/>
      <c r="K3" s="78"/>
      <c r="L3" s="78"/>
      <c r="M3" s="78"/>
      <c r="N3" s="78"/>
      <c r="O3" s="78"/>
      <c r="P3" s="78"/>
      <c r="Q3" s="78"/>
      <c r="R3" s="78"/>
      <c r="S3" s="78"/>
      <c r="T3" s="78"/>
      <c r="U3" s="78"/>
      <c r="V3" s="78"/>
      <c r="W3" s="79"/>
      <c r="X3" s="83" t="s">
        <v>53</v>
      </c>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t="s">
        <v>54</v>
      </c>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row>
    <row r="4" spans="1:144" x14ac:dyDescent="0.15">
      <c r="A4" s="29" t="s">
        <v>55</v>
      </c>
      <c r="B4" s="31"/>
      <c r="C4" s="31"/>
      <c r="D4" s="31"/>
      <c r="E4" s="31"/>
      <c r="F4" s="31"/>
      <c r="G4" s="31"/>
      <c r="H4" s="80"/>
      <c r="I4" s="81"/>
      <c r="J4" s="81"/>
      <c r="K4" s="81"/>
      <c r="L4" s="81"/>
      <c r="M4" s="81"/>
      <c r="N4" s="81"/>
      <c r="O4" s="81"/>
      <c r="P4" s="81"/>
      <c r="Q4" s="81"/>
      <c r="R4" s="81"/>
      <c r="S4" s="81"/>
      <c r="T4" s="81"/>
      <c r="U4" s="81"/>
      <c r="V4" s="81"/>
      <c r="W4" s="82"/>
      <c r="X4" s="76" t="s">
        <v>56</v>
      </c>
      <c r="Y4" s="76"/>
      <c r="Z4" s="76"/>
      <c r="AA4" s="76"/>
      <c r="AB4" s="76"/>
      <c r="AC4" s="76"/>
      <c r="AD4" s="76"/>
      <c r="AE4" s="76"/>
      <c r="AF4" s="76"/>
      <c r="AG4" s="76"/>
      <c r="AH4" s="76"/>
      <c r="AI4" s="76" t="s">
        <v>57</v>
      </c>
      <c r="AJ4" s="76"/>
      <c r="AK4" s="76"/>
      <c r="AL4" s="76"/>
      <c r="AM4" s="76"/>
      <c r="AN4" s="76"/>
      <c r="AO4" s="76"/>
      <c r="AP4" s="76"/>
      <c r="AQ4" s="76"/>
      <c r="AR4" s="76"/>
      <c r="AS4" s="76"/>
      <c r="AT4" s="76" t="s">
        <v>58</v>
      </c>
      <c r="AU4" s="76"/>
      <c r="AV4" s="76"/>
      <c r="AW4" s="76"/>
      <c r="AX4" s="76"/>
      <c r="AY4" s="76"/>
      <c r="AZ4" s="76"/>
      <c r="BA4" s="76"/>
      <c r="BB4" s="76"/>
      <c r="BC4" s="76"/>
      <c r="BD4" s="76"/>
      <c r="BE4" s="76" t="s">
        <v>59</v>
      </c>
      <c r="BF4" s="76"/>
      <c r="BG4" s="76"/>
      <c r="BH4" s="76"/>
      <c r="BI4" s="76"/>
      <c r="BJ4" s="76"/>
      <c r="BK4" s="76"/>
      <c r="BL4" s="76"/>
      <c r="BM4" s="76"/>
      <c r="BN4" s="76"/>
      <c r="BO4" s="76"/>
      <c r="BP4" s="76" t="s">
        <v>60</v>
      </c>
      <c r="BQ4" s="76"/>
      <c r="BR4" s="76"/>
      <c r="BS4" s="76"/>
      <c r="BT4" s="76"/>
      <c r="BU4" s="76"/>
      <c r="BV4" s="76"/>
      <c r="BW4" s="76"/>
      <c r="BX4" s="76"/>
      <c r="BY4" s="76"/>
      <c r="BZ4" s="76"/>
      <c r="CA4" s="76" t="s">
        <v>61</v>
      </c>
      <c r="CB4" s="76"/>
      <c r="CC4" s="76"/>
      <c r="CD4" s="76"/>
      <c r="CE4" s="76"/>
      <c r="CF4" s="76"/>
      <c r="CG4" s="76"/>
      <c r="CH4" s="76"/>
      <c r="CI4" s="76"/>
      <c r="CJ4" s="76"/>
      <c r="CK4" s="76"/>
      <c r="CL4" s="76" t="s">
        <v>62</v>
      </c>
      <c r="CM4" s="76"/>
      <c r="CN4" s="76"/>
      <c r="CO4" s="76"/>
      <c r="CP4" s="76"/>
      <c r="CQ4" s="76"/>
      <c r="CR4" s="76"/>
      <c r="CS4" s="76"/>
      <c r="CT4" s="76"/>
      <c r="CU4" s="76"/>
      <c r="CV4" s="76"/>
      <c r="CW4" s="76" t="s">
        <v>63</v>
      </c>
      <c r="CX4" s="76"/>
      <c r="CY4" s="76"/>
      <c r="CZ4" s="76"/>
      <c r="DA4" s="76"/>
      <c r="DB4" s="76"/>
      <c r="DC4" s="76"/>
      <c r="DD4" s="76"/>
      <c r="DE4" s="76"/>
      <c r="DF4" s="76"/>
      <c r="DG4" s="76"/>
      <c r="DH4" s="76" t="s">
        <v>64</v>
      </c>
      <c r="DI4" s="76"/>
      <c r="DJ4" s="76"/>
      <c r="DK4" s="76"/>
      <c r="DL4" s="76"/>
      <c r="DM4" s="76"/>
      <c r="DN4" s="76"/>
      <c r="DO4" s="76"/>
      <c r="DP4" s="76"/>
      <c r="DQ4" s="76"/>
      <c r="DR4" s="76"/>
      <c r="DS4" s="76" t="s">
        <v>65</v>
      </c>
      <c r="DT4" s="76"/>
      <c r="DU4" s="76"/>
      <c r="DV4" s="76"/>
      <c r="DW4" s="76"/>
      <c r="DX4" s="76"/>
      <c r="DY4" s="76"/>
      <c r="DZ4" s="76"/>
      <c r="EA4" s="76"/>
      <c r="EB4" s="76"/>
      <c r="EC4" s="76"/>
      <c r="ED4" s="76" t="s">
        <v>66</v>
      </c>
      <c r="EE4" s="76"/>
      <c r="EF4" s="76"/>
      <c r="EG4" s="76"/>
      <c r="EH4" s="76"/>
      <c r="EI4" s="76"/>
      <c r="EJ4" s="76"/>
      <c r="EK4" s="76"/>
      <c r="EL4" s="76"/>
      <c r="EM4" s="76"/>
      <c r="EN4" s="76"/>
    </row>
    <row r="5" spans="1:144" x14ac:dyDescent="0.15">
      <c r="A5" s="29" t="s">
        <v>67</v>
      </c>
      <c r="B5" s="32"/>
      <c r="C5" s="32"/>
      <c r="D5" s="32"/>
      <c r="E5" s="32"/>
      <c r="F5" s="32"/>
      <c r="G5" s="32"/>
      <c r="H5" s="33" t="s">
        <v>68</v>
      </c>
      <c r="I5" s="33" t="s">
        <v>69</v>
      </c>
      <c r="J5" s="33" t="s">
        <v>70</v>
      </c>
      <c r="K5" s="33" t="s">
        <v>71</v>
      </c>
      <c r="L5" s="33" t="s">
        <v>72</v>
      </c>
      <c r="M5" s="33" t="s">
        <v>73</v>
      </c>
      <c r="N5" s="33" t="s">
        <v>74</v>
      </c>
      <c r="O5" s="33" t="s">
        <v>75</v>
      </c>
      <c r="P5" s="33" t="s">
        <v>76</v>
      </c>
      <c r="Q5" s="33" t="s">
        <v>77</v>
      </c>
      <c r="R5" s="33" t="s">
        <v>78</v>
      </c>
      <c r="S5" s="33" t="s">
        <v>79</v>
      </c>
      <c r="T5" s="33" t="s">
        <v>80</v>
      </c>
      <c r="U5" s="33" t="s">
        <v>81</v>
      </c>
      <c r="V5" s="33" t="s">
        <v>82</v>
      </c>
      <c r="W5" s="33" t="s">
        <v>83</v>
      </c>
      <c r="X5" s="33" t="s">
        <v>84</v>
      </c>
      <c r="Y5" s="33" t="s">
        <v>85</v>
      </c>
      <c r="Z5" s="33" t="s">
        <v>86</v>
      </c>
      <c r="AA5" s="33" t="s">
        <v>87</v>
      </c>
      <c r="AB5" s="33" t="s">
        <v>88</v>
      </c>
      <c r="AC5" s="33" t="s">
        <v>89</v>
      </c>
      <c r="AD5" s="33" t="s">
        <v>90</v>
      </c>
      <c r="AE5" s="33" t="s">
        <v>91</v>
      </c>
      <c r="AF5" s="33" t="s">
        <v>92</v>
      </c>
      <c r="AG5" s="33" t="s">
        <v>93</v>
      </c>
      <c r="AH5" s="33" t="s">
        <v>29</v>
      </c>
      <c r="AI5" s="33" t="s">
        <v>84</v>
      </c>
      <c r="AJ5" s="33" t="s">
        <v>85</v>
      </c>
      <c r="AK5" s="33" t="s">
        <v>86</v>
      </c>
      <c r="AL5" s="33" t="s">
        <v>87</v>
      </c>
      <c r="AM5" s="33" t="s">
        <v>88</v>
      </c>
      <c r="AN5" s="33" t="s">
        <v>89</v>
      </c>
      <c r="AO5" s="33" t="s">
        <v>90</v>
      </c>
      <c r="AP5" s="33" t="s">
        <v>91</v>
      </c>
      <c r="AQ5" s="33" t="s">
        <v>92</v>
      </c>
      <c r="AR5" s="33" t="s">
        <v>93</v>
      </c>
      <c r="AS5" s="33" t="s">
        <v>94</v>
      </c>
      <c r="AT5" s="33" t="s">
        <v>84</v>
      </c>
      <c r="AU5" s="33" t="s">
        <v>85</v>
      </c>
      <c r="AV5" s="33" t="s">
        <v>86</v>
      </c>
      <c r="AW5" s="33" t="s">
        <v>87</v>
      </c>
      <c r="AX5" s="33" t="s">
        <v>88</v>
      </c>
      <c r="AY5" s="33" t="s">
        <v>89</v>
      </c>
      <c r="AZ5" s="33" t="s">
        <v>90</v>
      </c>
      <c r="BA5" s="33" t="s">
        <v>91</v>
      </c>
      <c r="BB5" s="33" t="s">
        <v>92</v>
      </c>
      <c r="BC5" s="33" t="s">
        <v>93</v>
      </c>
      <c r="BD5" s="33" t="s">
        <v>94</v>
      </c>
      <c r="BE5" s="33" t="s">
        <v>84</v>
      </c>
      <c r="BF5" s="33" t="s">
        <v>85</v>
      </c>
      <c r="BG5" s="33" t="s">
        <v>86</v>
      </c>
      <c r="BH5" s="33" t="s">
        <v>87</v>
      </c>
      <c r="BI5" s="33" t="s">
        <v>88</v>
      </c>
      <c r="BJ5" s="33" t="s">
        <v>89</v>
      </c>
      <c r="BK5" s="33" t="s">
        <v>90</v>
      </c>
      <c r="BL5" s="33" t="s">
        <v>91</v>
      </c>
      <c r="BM5" s="33" t="s">
        <v>92</v>
      </c>
      <c r="BN5" s="33" t="s">
        <v>93</v>
      </c>
      <c r="BO5" s="33" t="s">
        <v>94</v>
      </c>
      <c r="BP5" s="33" t="s">
        <v>84</v>
      </c>
      <c r="BQ5" s="33" t="s">
        <v>85</v>
      </c>
      <c r="BR5" s="33" t="s">
        <v>86</v>
      </c>
      <c r="BS5" s="33" t="s">
        <v>87</v>
      </c>
      <c r="BT5" s="33" t="s">
        <v>88</v>
      </c>
      <c r="BU5" s="33" t="s">
        <v>89</v>
      </c>
      <c r="BV5" s="33" t="s">
        <v>90</v>
      </c>
      <c r="BW5" s="33" t="s">
        <v>91</v>
      </c>
      <c r="BX5" s="33" t="s">
        <v>92</v>
      </c>
      <c r="BY5" s="33" t="s">
        <v>93</v>
      </c>
      <c r="BZ5" s="33" t="s">
        <v>94</v>
      </c>
      <c r="CA5" s="33" t="s">
        <v>84</v>
      </c>
      <c r="CB5" s="33" t="s">
        <v>85</v>
      </c>
      <c r="CC5" s="33" t="s">
        <v>86</v>
      </c>
      <c r="CD5" s="33" t="s">
        <v>87</v>
      </c>
      <c r="CE5" s="33" t="s">
        <v>88</v>
      </c>
      <c r="CF5" s="33" t="s">
        <v>89</v>
      </c>
      <c r="CG5" s="33" t="s">
        <v>90</v>
      </c>
      <c r="CH5" s="33" t="s">
        <v>91</v>
      </c>
      <c r="CI5" s="33" t="s">
        <v>92</v>
      </c>
      <c r="CJ5" s="33" t="s">
        <v>93</v>
      </c>
      <c r="CK5" s="33" t="s">
        <v>94</v>
      </c>
      <c r="CL5" s="33" t="s">
        <v>84</v>
      </c>
      <c r="CM5" s="33" t="s">
        <v>85</v>
      </c>
      <c r="CN5" s="33" t="s">
        <v>86</v>
      </c>
      <c r="CO5" s="33" t="s">
        <v>87</v>
      </c>
      <c r="CP5" s="33" t="s">
        <v>88</v>
      </c>
      <c r="CQ5" s="33" t="s">
        <v>89</v>
      </c>
      <c r="CR5" s="33" t="s">
        <v>90</v>
      </c>
      <c r="CS5" s="33" t="s">
        <v>91</v>
      </c>
      <c r="CT5" s="33" t="s">
        <v>92</v>
      </c>
      <c r="CU5" s="33" t="s">
        <v>93</v>
      </c>
      <c r="CV5" s="33" t="s">
        <v>94</v>
      </c>
      <c r="CW5" s="33" t="s">
        <v>84</v>
      </c>
      <c r="CX5" s="33" t="s">
        <v>85</v>
      </c>
      <c r="CY5" s="33" t="s">
        <v>86</v>
      </c>
      <c r="CZ5" s="33" t="s">
        <v>87</v>
      </c>
      <c r="DA5" s="33" t="s">
        <v>88</v>
      </c>
      <c r="DB5" s="33" t="s">
        <v>89</v>
      </c>
      <c r="DC5" s="33" t="s">
        <v>90</v>
      </c>
      <c r="DD5" s="33" t="s">
        <v>91</v>
      </c>
      <c r="DE5" s="33" t="s">
        <v>92</v>
      </c>
      <c r="DF5" s="33" t="s">
        <v>93</v>
      </c>
      <c r="DG5" s="33" t="s">
        <v>94</v>
      </c>
      <c r="DH5" s="33" t="s">
        <v>84</v>
      </c>
      <c r="DI5" s="33" t="s">
        <v>85</v>
      </c>
      <c r="DJ5" s="33" t="s">
        <v>86</v>
      </c>
      <c r="DK5" s="33" t="s">
        <v>87</v>
      </c>
      <c r="DL5" s="33" t="s">
        <v>88</v>
      </c>
      <c r="DM5" s="33" t="s">
        <v>89</v>
      </c>
      <c r="DN5" s="33" t="s">
        <v>90</v>
      </c>
      <c r="DO5" s="33" t="s">
        <v>91</v>
      </c>
      <c r="DP5" s="33" t="s">
        <v>92</v>
      </c>
      <c r="DQ5" s="33" t="s">
        <v>93</v>
      </c>
      <c r="DR5" s="33" t="s">
        <v>94</v>
      </c>
      <c r="DS5" s="33" t="s">
        <v>84</v>
      </c>
      <c r="DT5" s="33" t="s">
        <v>85</v>
      </c>
      <c r="DU5" s="33" t="s">
        <v>86</v>
      </c>
      <c r="DV5" s="33" t="s">
        <v>87</v>
      </c>
      <c r="DW5" s="33" t="s">
        <v>88</v>
      </c>
      <c r="DX5" s="33" t="s">
        <v>89</v>
      </c>
      <c r="DY5" s="33" t="s">
        <v>90</v>
      </c>
      <c r="DZ5" s="33" t="s">
        <v>91</v>
      </c>
      <c r="EA5" s="33" t="s">
        <v>92</v>
      </c>
      <c r="EB5" s="33" t="s">
        <v>93</v>
      </c>
      <c r="EC5" s="33" t="s">
        <v>94</v>
      </c>
      <c r="ED5" s="33" t="s">
        <v>84</v>
      </c>
      <c r="EE5" s="33" t="s">
        <v>85</v>
      </c>
      <c r="EF5" s="33" t="s">
        <v>86</v>
      </c>
      <c r="EG5" s="33" t="s">
        <v>87</v>
      </c>
      <c r="EH5" s="33" t="s">
        <v>88</v>
      </c>
      <c r="EI5" s="33" t="s">
        <v>89</v>
      </c>
      <c r="EJ5" s="33" t="s">
        <v>90</v>
      </c>
      <c r="EK5" s="33" t="s">
        <v>91</v>
      </c>
      <c r="EL5" s="33" t="s">
        <v>92</v>
      </c>
      <c r="EM5" s="33" t="s">
        <v>93</v>
      </c>
      <c r="EN5" s="33" t="s">
        <v>94</v>
      </c>
    </row>
    <row r="6" spans="1:144" s="37" customFormat="1" x14ac:dyDescent="0.15">
      <c r="A6" s="29" t="s">
        <v>95</v>
      </c>
      <c r="B6" s="34">
        <f>B7</f>
        <v>2020</v>
      </c>
      <c r="C6" s="34">
        <f t="shared" ref="C6:W6" si="3">C7</f>
        <v>303046</v>
      </c>
      <c r="D6" s="34">
        <f t="shared" si="3"/>
        <v>47</v>
      </c>
      <c r="E6" s="34">
        <f t="shared" si="3"/>
        <v>1</v>
      </c>
      <c r="F6" s="34">
        <f t="shared" si="3"/>
        <v>0</v>
      </c>
      <c r="G6" s="34">
        <f t="shared" si="3"/>
        <v>0</v>
      </c>
      <c r="H6" s="34" t="str">
        <f t="shared" si="3"/>
        <v>和歌山県　紀美野町</v>
      </c>
      <c r="I6" s="34" t="str">
        <f t="shared" si="3"/>
        <v>法非適用</v>
      </c>
      <c r="J6" s="34" t="str">
        <f t="shared" si="3"/>
        <v>水道事業</v>
      </c>
      <c r="K6" s="34" t="str">
        <f t="shared" si="3"/>
        <v>簡易水道事業</v>
      </c>
      <c r="L6" s="34" t="str">
        <f t="shared" si="3"/>
        <v>D3</v>
      </c>
      <c r="M6" s="34" t="str">
        <f t="shared" si="3"/>
        <v>非設置</v>
      </c>
      <c r="N6" s="35" t="str">
        <f t="shared" si="3"/>
        <v>-</v>
      </c>
      <c r="O6" s="35" t="str">
        <f t="shared" si="3"/>
        <v>該当数値なし</v>
      </c>
      <c r="P6" s="35">
        <f t="shared" si="3"/>
        <v>43.37</v>
      </c>
      <c r="Q6" s="35">
        <f t="shared" si="3"/>
        <v>3278</v>
      </c>
      <c r="R6" s="35">
        <f t="shared" si="3"/>
        <v>8521</v>
      </c>
      <c r="S6" s="35">
        <f t="shared" si="3"/>
        <v>128.34</v>
      </c>
      <c r="T6" s="35">
        <f t="shared" si="3"/>
        <v>66.39</v>
      </c>
      <c r="U6" s="35">
        <f t="shared" si="3"/>
        <v>3668</v>
      </c>
      <c r="V6" s="35">
        <f t="shared" si="3"/>
        <v>21.32</v>
      </c>
      <c r="W6" s="35">
        <f t="shared" si="3"/>
        <v>172.05</v>
      </c>
      <c r="X6" s="36">
        <f>IF(X7="",NA(),X7)</f>
        <v>78.260000000000005</v>
      </c>
      <c r="Y6" s="36">
        <f t="shared" ref="Y6:AG6" si="4">IF(Y7="",NA(),Y7)</f>
        <v>79.790000000000006</v>
      </c>
      <c r="Z6" s="36">
        <f t="shared" si="4"/>
        <v>82.89</v>
      </c>
      <c r="AA6" s="36">
        <f t="shared" si="4"/>
        <v>86.88</v>
      </c>
      <c r="AB6" s="36">
        <f t="shared" si="4"/>
        <v>84.89</v>
      </c>
      <c r="AC6" s="36">
        <f t="shared" si="4"/>
        <v>77.56</v>
      </c>
      <c r="AD6" s="36">
        <f t="shared" si="4"/>
        <v>78.510000000000005</v>
      </c>
      <c r="AE6" s="36">
        <f t="shared" si="4"/>
        <v>77.91</v>
      </c>
      <c r="AF6" s="36">
        <f t="shared" si="4"/>
        <v>79.099999999999994</v>
      </c>
      <c r="AG6" s="36">
        <f t="shared" si="4"/>
        <v>79.33</v>
      </c>
      <c r="AH6" s="35" t="str">
        <f>IF(AH7="","",IF(AH7="-","【-】","【"&amp;SUBSTITUTE(TEXT(AH7,"#,##0.00"),"-","△")&amp;"】"))</f>
        <v>【78.36】</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660.03</v>
      </c>
      <c r="BF6" s="36">
        <f t="shared" ref="BF6:BN6" si="7">IF(BF7="",NA(),BF7)</f>
        <v>591.41999999999996</v>
      </c>
      <c r="BG6" s="36">
        <f t="shared" si="7"/>
        <v>546.38</v>
      </c>
      <c r="BH6" s="36">
        <f t="shared" si="7"/>
        <v>502.04</v>
      </c>
      <c r="BI6" s="36">
        <f t="shared" si="7"/>
        <v>573.16</v>
      </c>
      <c r="BJ6" s="36">
        <f t="shared" si="7"/>
        <v>1144.79</v>
      </c>
      <c r="BK6" s="36">
        <f t="shared" si="7"/>
        <v>1061.58</v>
      </c>
      <c r="BL6" s="36">
        <f t="shared" si="7"/>
        <v>1007.7</v>
      </c>
      <c r="BM6" s="36">
        <f t="shared" si="7"/>
        <v>1018.52</v>
      </c>
      <c r="BN6" s="36">
        <f t="shared" si="7"/>
        <v>949.61</v>
      </c>
      <c r="BO6" s="35" t="str">
        <f>IF(BO7="","",IF(BO7="-","【-】","【"&amp;SUBSTITUTE(TEXT(BO7,"#,##0.00"),"-","△")&amp;"】"))</f>
        <v>【949.15】</v>
      </c>
      <c r="BP6" s="36">
        <f>IF(BP7="",NA(),BP7)</f>
        <v>50.85</v>
      </c>
      <c r="BQ6" s="36">
        <f t="shared" ref="BQ6:BY6" si="8">IF(BQ7="",NA(),BQ7)</f>
        <v>53.21</v>
      </c>
      <c r="BR6" s="36">
        <f t="shared" si="8"/>
        <v>46.26</v>
      </c>
      <c r="BS6" s="36">
        <f t="shared" si="8"/>
        <v>51.51</v>
      </c>
      <c r="BT6" s="36">
        <f t="shared" si="8"/>
        <v>47.5</v>
      </c>
      <c r="BU6" s="36">
        <f t="shared" si="8"/>
        <v>56.04</v>
      </c>
      <c r="BV6" s="36">
        <f t="shared" si="8"/>
        <v>58.52</v>
      </c>
      <c r="BW6" s="36">
        <f t="shared" si="8"/>
        <v>59.22</v>
      </c>
      <c r="BX6" s="36">
        <f t="shared" si="8"/>
        <v>58.79</v>
      </c>
      <c r="BY6" s="36">
        <f t="shared" si="8"/>
        <v>58.41</v>
      </c>
      <c r="BZ6" s="35" t="str">
        <f>IF(BZ7="","",IF(BZ7="-","【-】","【"&amp;SUBSTITUTE(TEXT(BZ7,"#,##0.00"),"-","△")&amp;"】"))</f>
        <v>【55.87】</v>
      </c>
      <c r="CA6" s="36">
        <f>IF(CA7="",NA(),CA7)</f>
        <v>378.69</v>
      </c>
      <c r="CB6" s="36">
        <f t="shared" ref="CB6:CJ6" si="9">IF(CB7="",NA(),CB7)</f>
        <v>359.52</v>
      </c>
      <c r="CC6" s="36">
        <f t="shared" si="9"/>
        <v>425.25</v>
      </c>
      <c r="CD6" s="36">
        <f t="shared" si="9"/>
        <v>383.09</v>
      </c>
      <c r="CE6" s="36">
        <f t="shared" si="9"/>
        <v>336.05</v>
      </c>
      <c r="CF6" s="36">
        <f t="shared" si="9"/>
        <v>304.35000000000002</v>
      </c>
      <c r="CG6" s="36">
        <f t="shared" si="9"/>
        <v>296.3</v>
      </c>
      <c r="CH6" s="36">
        <f t="shared" si="9"/>
        <v>292.89999999999998</v>
      </c>
      <c r="CI6" s="36">
        <f t="shared" si="9"/>
        <v>298.25</v>
      </c>
      <c r="CJ6" s="36">
        <f t="shared" si="9"/>
        <v>303.27999999999997</v>
      </c>
      <c r="CK6" s="35" t="str">
        <f>IF(CK7="","",IF(CK7="-","【-】","【"&amp;SUBSTITUTE(TEXT(CK7,"#,##0.00"),"-","△")&amp;"】"))</f>
        <v>【288.19】</v>
      </c>
      <c r="CL6" s="36">
        <f>IF(CL7="",NA(),CL7)</f>
        <v>63.97</v>
      </c>
      <c r="CM6" s="36">
        <f t="shared" ref="CM6:CU6" si="10">IF(CM7="",NA(),CM7)</f>
        <v>65.819999999999993</v>
      </c>
      <c r="CN6" s="36">
        <f t="shared" si="10"/>
        <v>63.49</v>
      </c>
      <c r="CO6" s="36">
        <f t="shared" si="10"/>
        <v>62.83</v>
      </c>
      <c r="CP6" s="36">
        <f t="shared" si="10"/>
        <v>63.49</v>
      </c>
      <c r="CQ6" s="36">
        <f t="shared" si="10"/>
        <v>55.9</v>
      </c>
      <c r="CR6" s="36">
        <f t="shared" si="10"/>
        <v>57.3</v>
      </c>
      <c r="CS6" s="36">
        <f t="shared" si="10"/>
        <v>56.76</v>
      </c>
      <c r="CT6" s="36">
        <f t="shared" si="10"/>
        <v>56.04</v>
      </c>
      <c r="CU6" s="36">
        <f t="shared" si="10"/>
        <v>58.52</v>
      </c>
      <c r="CV6" s="35" t="str">
        <f>IF(CV7="","",IF(CV7="-","【-】","【"&amp;SUBSTITUTE(TEXT(CV7,"#,##0.00"),"-","△")&amp;"】"))</f>
        <v>【56.31】</v>
      </c>
      <c r="CW6" s="36">
        <f>IF(CW7="",NA(),CW7)</f>
        <v>69.849999999999994</v>
      </c>
      <c r="CX6" s="36">
        <f t="shared" ref="CX6:DF6" si="11">IF(CX7="",NA(),CX7)</f>
        <v>67.37</v>
      </c>
      <c r="CY6" s="36">
        <f t="shared" si="11"/>
        <v>64.959999999999994</v>
      </c>
      <c r="CZ6" s="36">
        <f t="shared" si="11"/>
        <v>64.510000000000005</v>
      </c>
      <c r="DA6" s="36">
        <f t="shared" si="11"/>
        <v>63.95</v>
      </c>
      <c r="DB6" s="36">
        <f t="shared" si="11"/>
        <v>73.28</v>
      </c>
      <c r="DC6" s="36">
        <f t="shared" si="11"/>
        <v>72.42</v>
      </c>
      <c r="DD6" s="36">
        <f t="shared" si="11"/>
        <v>73.069999999999993</v>
      </c>
      <c r="DE6" s="36">
        <f t="shared" si="11"/>
        <v>72.78</v>
      </c>
      <c r="DF6" s="36">
        <f t="shared" si="11"/>
        <v>71.33</v>
      </c>
      <c r="DG6" s="35" t="str">
        <f>IF(DG7="","",IF(DG7="-","【-】","【"&amp;SUBSTITUTE(TEXT(DG7,"#,##0.00"),"-","△")&amp;"】"))</f>
        <v>【71.88】</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5">
        <f t="shared" si="14"/>
        <v>0</v>
      </c>
      <c r="EG6" s="35">
        <f t="shared" si="14"/>
        <v>0</v>
      </c>
      <c r="EH6" s="36">
        <f t="shared" si="14"/>
        <v>0.13</v>
      </c>
      <c r="EI6" s="36">
        <f t="shared" si="14"/>
        <v>0.53</v>
      </c>
      <c r="EJ6" s="36">
        <f t="shared" si="14"/>
        <v>0.72</v>
      </c>
      <c r="EK6" s="36">
        <f t="shared" si="14"/>
        <v>0.53</v>
      </c>
      <c r="EL6" s="36">
        <f t="shared" si="14"/>
        <v>0.71</v>
      </c>
      <c r="EM6" s="36">
        <f t="shared" si="14"/>
        <v>0.72</v>
      </c>
      <c r="EN6" s="35" t="str">
        <f>IF(EN7="","",IF(EN7="-","【-】","【"&amp;SUBSTITUTE(TEXT(EN7,"#,##0.00"),"-","△")&amp;"】"))</f>
        <v>【0.80】</v>
      </c>
    </row>
    <row r="7" spans="1:144" s="37" customFormat="1" x14ac:dyDescent="0.15">
      <c r="A7" s="29"/>
      <c r="B7" s="38">
        <v>2020</v>
      </c>
      <c r="C7" s="38">
        <v>303046</v>
      </c>
      <c r="D7" s="38">
        <v>47</v>
      </c>
      <c r="E7" s="38">
        <v>1</v>
      </c>
      <c r="F7" s="38">
        <v>0</v>
      </c>
      <c r="G7" s="38">
        <v>0</v>
      </c>
      <c r="H7" s="38" t="s">
        <v>96</v>
      </c>
      <c r="I7" s="38" t="s">
        <v>97</v>
      </c>
      <c r="J7" s="38" t="s">
        <v>98</v>
      </c>
      <c r="K7" s="38" t="s">
        <v>99</v>
      </c>
      <c r="L7" s="38" t="s">
        <v>100</v>
      </c>
      <c r="M7" s="38" t="s">
        <v>101</v>
      </c>
      <c r="N7" s="39" t="s">
        <v>102</v>
      </c>
      <c r="O7" s="39" t="s">
        <v>103</v>
      </c>
      <c r="P7" s="39">
        <v>43.37</v>
      </c>
      <c r="Q7" s="39">
        <v>3278</v>
      </c>
      <c r="R7" s="39">
        <v>8521</v>
      </c>
      <c r="S7" s="39">
        <v>128.34</v>
      </c>
      <c r="T7" s="39">
        <v>66.39</v>
      </c>
      <c r="U7" s="39">
        <v>3668</v>
      </c>
      <c r="V7" s="39">
        <v>21.32</v>
      </c>
      <c r="W7" s="39">
        <v>172.05</v>
      </c>
      <c r="X7" s="39">
        <v>78.260000000000005</v>
      </c>
      <c r="Y7" s="39">
        <v>79.790000000000006</v>
      </c>
      <c r="Z7" s="39">
        <v>82.89</v>
      </c>
      <c r="AA7" s="39">
        <v>86.88</v>
      </c>
      <c r="AB7" s="39">
        <v>84.89</v>
      </c>
      <c r="AC7" s="39">
        <v>77.56</v>
      </c>
      <c r="AD7" s="39">
        <v>78.510000000000005</v>
      </c>
      <c r="AE7" s="39">
        <v>77.91</v>
      </c>
      <c r="AF7" s="39">
        <v>79.099999999999994</v>
      </c>
      <c r="AG7" s="39">
        <v>79.33</v>
      </c>
      <c r="AH7" s="39">
        <v>78.36</v>
      </c>
      <c r="AI7" s="39"/>
      <c r="AJ7" s="39"/>
      <c r="AK7" s="39"/>
      <c r="AL7" s="39"/>
      <c r="AM7" s="39"/>
      <c r="AN7" s="39"/>
      <c r="AO7" s="39"/>
      <c r="AP7" s="39"/>
      <c r="AQ7" s="39"/>
      <c r="AR7" s="39"/>
      <c r="AS7" s="39"/>
      <c r="AT7" s="39"/>
      <c r="AU7" s="39"/>
      <c r="AV7" s="39"/>
      <c r="AW7" s="39"/>
      <c r="AX7" s="39"/>
      <c r="AY7" s="39"/>
      <c r="AZ7" s="39"/>
      <c r="BA7" s="39"/>
      <c r="BB7" s="39"/>
      <c r="BC7" s="39"/>
      <c r="BD7" s="39"/>
      <c r="BE7" s="39">
        <v>660.03</v>
      </c>
      <c r="BF7" s="39">
        <v>591.41999999999996</v>
      </c>
      <c r="BG7" s="39">
        <v>546.38</v>
      </c>
      <c r="BH7" s="39">
        <v>502.04</v>
      </c>
      <c r="BI7" s="39">
        <v>573.16</v>
      </c>
      <c r="BJ7" s="39">
        <v>1144.79</v>
      </c>
      <c r="BK7" s="39">
        <v>1061.58</v>
      </c>
      <c r="BL7" s="39">
        <v>1007.7</v>
      </c>
      <c r="BM7" s="39">
        <v>1018.52</v>
      </c>
      <c r="BN7" s="39">
        <v>949.61</v>
      </c>
      <c r="BO7" s="39">
        <v>949.15</v>
      </c>
      <c r="BP7" s="39">
        <v>50.85</v>
      </c>
      <c r="BQ7" s="39">
        <v>53.21</v>
      </c>
      <c r="BR7" s="39">
        <v>46.26</v>
      </c>
      <c r="BS7" s="39">
        <v>51.51</v>
      </c>
      <c r="BT7" s="39">
        <v>47.5</v>
      </c>
      <c r="BU7" s="39">
        <v>56.04</v>
      </c>
      <c r="BV7" s="39">
        <v>58.52</v>
      </c>
      <c r="BW7" s="39">
        <v>59.22</v>
      </c>
      <c r="BX7" s="39">
        <v>58.79</v>
      </c>
      <c r="BY7" s="39">
        <v>58.41</v>
      </c>
      <c r="BZ7" s="39">
        <v>55.87</v>
      </c>
      <c r="CA7" s="39">
        <v>378.69</v>
      </c>
      <c r="CB7" s="39">
        <v>359.52</v>
      </c>
      <c r="CC7" s="39">
        <v>425.25</v>
      </c>
      <c r="CD7" s="39">
        <v>383.09</v>
      </c>
      <c r="CE7" s="39">
        <v>336.05</v>
      </c>
      <c r="CF7" s="39">
        <v>304.35000000000002</v>
      </c>
      <c r="CG7" s="39">
        <v>296.3</v>
      </c>
      <c r="CH7" s="39">
        <v>292.89999999999998</v>
      </c>
      <c r="CI7" s="39">
        <v>298.25</v>
      </c>
      <c r="CJ7" s="39">
        <v>303.27999999999997</v>
      </c>
      <c r="CK7" s="39">
        <v>288.19</v>
      </c>
      <c r="CL7" s="39">
        <v>63.97</v>
      </c>
      <c r="CM7" s="39">
        <v>65.819999999999993</v>
      </c>
      <c r="CN7" s="39">
        <v>63.49</v>
      </c>
      <c r="CO7" s="39">
        <v>62.83</v>
      </c>
      <c r="CP7" s="39">
        <v>63.49</v>
      </c>
      <c r="CQ7" s="39">
        <v>55.9</v>
      </c>
      <c r="CR7" s="39">
        <v>57.3</v>
      </c>
      <c r="CS7" s="39">
        <v>56.76</v>
      </c>
      <c r="CT7" s="39">
        <v>56.04</v>
      </c>
      <c r="CU7" s="39">
        <v>58.52</v>
      </c>
      <c r="CV7" s="39">
        <v>56.31</v>
      </c>
      <c r="CW7" s="39">
        <v>69.849999999999994</v>
      </c>
      <c r="CX7" s="39">
        <v>67.37</v>
      </c>
      <c r="CY7" s="39">
        <v>64.959999999999994</v>
      </c>
      <c r="CZ7" s="39">
        <v>64.510000000000005</v>
      </c>
      <c r="DA7" s="39">
        <v>63.95</v>
      </c>
      <c r="DB7" s="39">
        <v>73.28</v>
      </c>
      <c r="DC7" s="39">
        <v>72.42</v>
      </c>
      <c r="DD7" s="39">
        <v>73.069999999999993</v>
      </c>
      <c r="DE7" s="39">
        <v>72.78</v>
      </c>
      <c r="DF7" s="39">
        <v>71.33</v>
      </c>
      <c r="DG7" s="39">
        <v>71.88</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v>
      </c>
      <c r="EG7" s="39">
        <v>0</v>
      </c>
      <c r="EH7" s="39">
        <v>0.13</v>
      </c>
      <c r="EI7" s="39">
        <v>0.53</v>
      </c>
      <c r="EJ7" s="39">
        <v>0.72</v>
      </c>
      <c r="EK7" s="39">
        <v>0.53</v>
      </c>
      <c r="EL7" s="39">
        <v>0.71</v>
      </c>
      <c r="EM7" s="39">
        <v>0.72</v>
      </c>
      <c r="EN7" s="39">
        <v>0.8</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104</v>
      </c>
      <c r="C9" s="41" t="s">
        <v>105</v>
      </c>
      <c r="D9" s="41" t="s">
        <v>106</v>
      </c>
      <c r="E9" s="41" t="s">
        <v>107</v>
      </c>
      <c r="F9" s="41" t="s">
        <v>108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46</v>
      </c>
      <c r="B10" s="42">
        <f t="shared" ref="B10:D10" si="15">DATEVALUE($B7+12-B11&amp;"/1/"&amp;B12)</f>
        <v>46753</v>
      </c>
      <c r="C10" s="42">
        <f t="shared" si="15"/>
        <v>47119</v>
      </c>
      <c r="D10" s="42">
        <f t="shared" si="15"/>
        <v>47484</v>
      </c>
      <c r="E10" s="43">
        <f>DATEVALUE($B7+12-E11&amp;"/1/"&amp;E12)</f>
        <v>47849</v>
      </c>
      <c r="F10" s="43">
        <f>DATEVALUE($B7+12-F11&amp;"/1/"&amp;F12)</f>
        <v>48215</v>
      </c>
    </row>
    <row r="11" spans="1:144" x14ac:dyDescent="0.15">
      <c r="B11">
        <v>4</v>
      </c>
      <c r="C11">
        <v>3</v>
      </c>
      <c r="D11">
        <v>2</v>
      </c>
      <c r="E11">
        <v>1</v>
      </c>
      <c r="F11">
        <v>0</v>
      </c>
      <c r="G11" t="s">
        <v>109</v>
      </c>
    </row>
    <row r="12" spans="1:144" x14ac:dyDescent="0.15">
      <c r="B12">
        <v>1</v>
      </c>
      <c r="C12">
        <v>1</v>
      </c>
      <c r="D12">
        <v>1</v>
      </c>
      <c r="E12">
        <v>1</v>
      </c>
      <c r="F12">
        <v>2</v>
      </c>
      <c r="G12" t="s">
        <v>110</v>
      </c>
    </row>
    <row r="13" spans="1:144" x14ac:dyDescent="0.15">
      <c r="B13" t="s">
        <v>111</v>
      </c>
      <c r="C13" t="s">
        <v>112</v>
      </c>
      <c r="D13" t="s">
        <v>111</v>
      </c>
      <c r="E13" t="s">
        <v>113</v>
      </c>
      <c r="F13" t="s">
        <v>113</v>
      </c>
      <c r="G13" t="s">
        <v>114</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2022-02-02T04:43:04Z</cp:lastPrinted>
  <dcterms:created xsi:type="dcterms:W3CDTF">2021-12-03T07:04:10Z</dcterms:created>
  <dcterms:modified xsi:type="dcterms:W3CDTF">2022-02-02T04:43:44Z</dcterms:modified>
  <cp:category/>
</cp:coreProperties>
</file>