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財政班\公営企業チーム（091013以降）\◆公営企業チーム共通◆\43 経営比較分析表\令和03年度\【本調査】経営比較分析表の分析等について（依頼）\03_団体回答\◎_08_紀の川市\"/>
    </mc:Choice>
  </mc:AlternateContent>
  <workbookProtection workbookAlgorithmName="SHA-512" workbookHashValue="3kdUZbrC/2O7TyAkrzHQyi/i9uYYckVBnHc/IDxRXV3IqHkboVuaL9dgNu5lGa3o96OIA9mTN2LeaNV8SXHKjg==" workbookSaltValue="5qwPbM13h3xwsuVNxYfLt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<sst xmlns="http://schemas.openxmlformats.org/spreadsheetml/2006/main" count="262" uniqueCount="108">
  <si>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</si>
  <si>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</si>
  <si>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</si>
  <si>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</si>
  <si>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</si>
  <si>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</si>
  <si>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</si>
  <si>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</si>
  <si>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</si>
  <si>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</si>
  <si>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</si>
  <si>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</si>
  <si>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</si>
  <si>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</si>
  <si>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</si>
  <si>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</si>
  <si>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</si>
  <si>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</si>
  <si>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</si>
  <si>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</si>
  <si>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</si>
  <si>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</si>
  <si>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</si>
  <si>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</si>
  <si>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</si>
  <si>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</si>
  <si>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</si>
  <si>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</si>
  <si>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</si>
  <si>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</si>
  <si>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</si>
  <si>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</si>
  <si>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</si>
  <si>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</si>
  <si>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</si>
  <si>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</si>
  <si>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</si>
  <si>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</si>
  <si>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</si>
  <si>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</si>
  <si>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</si>
  <si>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</si>
  <si>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</si>
  <si>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</si>
  <si>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</si>
  <si>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</si>
  <si>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</si>
  <si>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</si>
  <si>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</si>
  <si>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</si>
  <si>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</si>
  <si>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</si>
  <si>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</si>
  <si>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</si>
  <si>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</si>
  <si>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</si>
  <si>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</si>
  <si>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</si>
  <si>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</si>
  <si>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</si>
  <si>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</si>
  <si>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</si>
  <si>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</si>
  <si>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</si>
  <si>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</si>
  <si>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</si>
  <si>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</si>
  <si>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</si>
  <si>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</si>
  <si>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</si>
  <si>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</si>
  <si>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</si>
  <si>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</si>
  <si>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</si>
  <si>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</si>
  <si>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</si>
  <si>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</si>
  <si>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</si>
  <si>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</si>
  <si>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</si>
  <si>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</si>
  <si>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</si>
  <si>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</si>
  <si>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</si>
  <si>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</si>
  <si>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</si>
  <si>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</si>
  <si>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</si>
  <si>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</si>
  <si>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302082</t>
  </si>
  <si>
    <t>46</t>
  </si>
  <si>
    <t>02</t>
  </si>
  <si>
    <t>0</t>
  </si>
  <si>
    <t>000</t>
  </si>
  <si>
    <t>和歌山県　紀の川市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</si>
  <si>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</si>
  <si>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</si>
  <si>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</si>
  <si>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</si>
  <si>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</si>
  <si>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</si>
  <si>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</si>
  <si>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</si>
  <si>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</si>
  <si>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</si>
  <si>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令和２年度においては、100％以上で全国・類似団体平均も上回っています。しかし、修繕費等の増加により、対前年度比6.34％の減少となっています。
②累積欠損金比率は発生していません。
③流動比率
　令和２年度においては、企業債の償還が進み、対前年度比48.13％の増加となっています。
④企業債残高対給水収益比率
　令和２年度は、対前年度比▲20.08％と減少傾向となっているものの、全国・類似団体平均と比較すると企業債残高が多額となっています。今後、企業債の償還が更に進むことで当該比率の減少も予想されますが、今後の更新計画に備えた計画的な企業債の活用が必要です。
⑤料金回収率
　上記①と同様、修繕費等の増加により対前年度比3.4％の減少となっています。
⑥給水原価
　上記①と同様、修繕費等の増加により対前年度比1.49円の増加となっています。
⑦施設利用率
　類似団体平均より高いものの、全国平均より低い状況であるため、新たな給水先の確保や更新時に施設規模の見直しを検討することも必要です。
⑧契約率
　類似団体平均より高いものの、全国平均より低い状況であるため、新たな給水先の確保や更新時に施設規模の見直しを検討することも必要です。</t>
    <phoneticPr fontId="5"/>
  </si>
  <si>
    <t>①有形固定資産減価償却率
　全国・類似団体平均を下回っているものの、対前年度比0.87％と経年比較では増加傾向であるため、今後、計画的な更新が必要です。
②管路経年化率
　当市は比較的新しい管路が多い状況ですが、一部の管路において、数年後には耐用年数を経過する見込みであり、限られた財源の中で優先度を考慮し、計画的な更新を実施することが必要です。
③管路更新率
　当市の事業規模は極小規模であるため、緊急的な漏水対策等による更新以外は、計画的な更新を実施していませんが、今後、一部の管路において、数年後には耐用年数を経過する見込みであり、限られた財源の中で優先度を考慮し、計画的な更新を実施することが必要です。</t>
    <phoneticPr fontId="5"/>
  </si>
  <si>
    <t>　当市工業用水道事業における経営状況は、規模が極小であるため、給水収益の増減が経営に大きな影響を及ぼします。安定的で持続可能な経営を実現するためには、給水収益の確保が重要であるため、現在の契約水量維持を図りつつ、一般施策と協調しながら新たな給水先の確保や契約水量の増加を図る努力が必要です。
　また、安定的な事業経営と健全な資産を維持するためにも令和２年度に策定した経営戦略を基に、今後、老朽化が進む施設・管路の更新事業や耐震事業等の必要不可欠な投資事業の財源を確保するために、経費削減などの更なる効率化に努め、投資計画と財政計画の均衡を図りながら計画的な事業推進を図ります。</t>
    <rPh sb="179" eb="181">
      <t>サクテイ</t>
    </rPh>
    <rPh sb="188" eb="189">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</si>
</sst>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34.96</c:v>
                </c:pt>
                <c:pt idx="1">
                  <c:v>37.24</c:v>
                </c:pt>
                <c:pt idx="2">
                  <c:v>39.520000000000003</c:v>
                </c:pt>
                <c:pt idx="3">
                  <c:v>41.81</c:v>
                </c:pt>
                <c:pt idx="4">
                  <c:v>42.68</c:v>
                </c:pt>
              </c:numCache>
            </c:numRef>
          </c:val>
          <c:extLst>
            <c:ext xmlns:c16="http://schemas.microsoft.com/office/drawing/2014/chart" uri="{C3380CC4-5D6E-409C-BE32-E72D297353CC}">
              <c16:uniqueId val="{00000000-4EAB-458B-9FE3-A5D6EB8F3D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4EAB-458B-9FE3-A5D6EB8F3D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43-4784-AAD6-2A55246040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A943-4784-AAD6-2A55246040E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123.26</c:v>
                </c:pt>
                <c:pt idx="1">
                  <c:v>127.97</c:v>
                </c:pt>
                <c:pt idx="2">
                  <c:v>143.44</c:v>
                </c:pt>
                <c:pt idx="3">
                  <c:v>134.93</c:v>
                </c:pt>
                <c:pt idx="4">
                  <c:v>128.59</c:v>
                </c:pt>
              </c:numCache>
            </c:numRef>
          </c:val>
          <c:extLst>
            <c:ext xmlns:c16="http://schemas.microsoft.com/office/drawing/2014/chart" uri="{C3380CC4-5D6E-409C-BE32-E72D297353CC}">
              <c16:uniqueId val="{00000000-56E3-4EE9-982E-733BAADBB4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56E3-4EE9-982E-733BAADBB4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B1-4C36-BFC8-8E1E36C229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07B1-4C36-BFC8-8E1E36C229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6F-4352-AE3A-054E498A9F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076F-4352-AE3A-054E498A9FB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639.54</c:v>
                </c:pt>
                <c:pt idx="1">
                  <c:v>721.06</c:v>
                </c:pt>
                <c:pt idx="2">
                  <c:v>747.82</c:v>
                </c:pt>
                <c:pt idx="3">
                  <c:v>1138.75</c:v>
                </c:pt>
                <c:pt idx="4">
                  <c:v>1186.8800000000001</c:v>
                </c:pt>
              </c:numCache>
            </c:numRef>
          </c:val>
          <c:extLst>
            <c:ext xmlns:c16="http://schemas.microsoft.com/office/drawing/2014/chart" uri="{C3380CC4-5D6E-409C-BE32-E72D297353CC}">
              <c16:uniqueId val="{00000000-E8BF-45CC-A72E-A24A818956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E8BF-45CC-A72E-A24A818956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838.66</c:v>
                </c:pt>
                <c:pt idx="1">
                  <c:v>784.53</c:v>
                </c:pt>
                <c:pt idx="2">
                  <c:v>739.74</c:v>
                </c:pt>
                <c:pt idx="3">
                  <c:v>694.01</c:v>
                </c:pt>
                <c:pt idx="4">
                  <c:v>673.93</c:v>
                </c:pt>
              </c:numCache>
            </c:numRef>
          </c:val>
          <c:extLst>
            <c:ext xmlns:c16="http://schemas.microsoft.com/office/drawing/2014/chart" uri="{C3380CC4-5D6E-409C-BE32-E72D297353CC}">
              <c16:uniqueId val="{00000000-B8DE-4F79-88F2-F70C5B036B7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B8DE-4F79-88F2-F70C5B036B7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123.95</c:v>
                </c:pt>
                <c:pt idx="1">
                  <c:v>123.6</c:v>
                </c:pt>
                <c:pt idx="2">
                  <c:v>139.72999999999999</c:v>
                </c:pt>
                <c:pt idx="3">
                  <c:v>130.88999999999999</c:v>
                </c:pt>
                <c:pt idx="4">
                  <c:v>127.49</c:v>
                </c:pt>
              </c:numCache>
            </c:numRef>
          </c:val>
          <c:extLst>
            <c:ext xmlns:c16="http://schemas.microsoft.com/office/drawing/2014/chart" uri="{C3380CC4-5D6E-409C-BE32-E72D297353CC}">
              <c16:uniqueId val="{00000000-6837-49C5-963E-35B8B4C35C9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6837-49C5-963E-35B8B4C35C9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61.95</c:v>
                </c:pt>
                <c:pt idx="1">
                  <c:v>62.13</c:v>
                </c:pt>
                <c:pt idx="2">
                  <c:v>54.98</c:v>
                </c:pt>
                <c:pt idx="3">
                  <c:v>58.87</c:v>
                </c:pt>
                <c:pt idx="4">
                  <c:v>60.36</c:v>
                </c:pt>
              </c:numCache>
            </c:numRef>
          </c:val>
          <c:extLst>
            <c:ext xmlns:c16="http://schemas.microsoft.com/office/drawing/2014/chart" uri="{C3380CC4-5D6E-409C-BE32-E72D297353CC}">
              <c16:uniqueId val="{00000000-9FD1-46D5-A503-79A807BA1B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9FD1-46D5-A503-79A807BA1B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51.52</c:v>
                </c:pt>
                <c:pt idx="1">
                  <c:v>53.48</c:v>
                </c:pt>
                <c:pt idx="2">
                  <c:v>53.3</c:v>
                </c:pt>
                <c:pt idx="3">
                  <c:v>52.78</c:v>
                </c:pt>
                <c:pt idx="4">
                  <c:v>50.65</c:v>
                </c:pt>
              </c:numCache>
            </c:numRef>
          </c:val>
          <c:extLst>
            <c:ext xmlns:c16="http://schemas.microsoft.com/office/drawing/2014/chart" uri="{C3380CC4-5D6E-409C-BE32-E72D297353CC}">
              <c16:uniqueId val="{00000000-847F-4463-9CC2-AF815EDBC1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847F-4463-9CC2-AF815EDBC1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57.61</c:v>
                </c:pt>
                <c:pt idx="1">
                  <c:v>58.91</c:v>
                </c:pt>
                <c:pt idx="2">
                  <c:v>57.83</c:v>
                </c:pt>
                <c:pt idx="3">
                  <c:v>56.96</c:v>
                </c:pt>
                <c:pt idx="4">
                  <c:v>58.26</c:v>
                </c:pt>
              </c:numCache>
            </c:numRef>
          </c:val>
          <c:extLst>
            <c:ext xmlns:c16="http://schemas.microsoft.com/office/drawing/2014/chart" uri="{C3380CC4-5D6E-409C-BE32-E72D297353CC}">
              <c16:uniqueId val="{00000000-1217-4C42-A7DD-A48DC104B51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1217-4C42-A7DD-A48DC104B51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A55"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和歌山県　紀の川市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2300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1165</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45.1</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9</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1340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123.26</v>
      </c>
      <c r="Y32" s="107"/>
      <c r="Z32" s="107"/>
      <c r="AA32" s="107"/>
      <c r="AB32" s="107"/>
      <c r="AC32" s="107"/>
      <c r="AD32" s="107"/>
      <c r="AE32" s="107"/>
      <c r="AF32" s="107"/>
      <c r="AG32" s="107"/>
      <c r="AH32" s="107"/>
      <c r="AI32" s="107"/>
      <c r="AJ32" s="107"/>
      <c r="AK32" s="107"/>
      <c r="AL32" s="107"/>
      <c r="AM32" s="107"/>
      <c r="AN32" s="107"/>
      <c r="AO32" s="107"/>
      <c r="AP32" s="107"/>
      <c r="AQ32" s="108"/>
      <c r="AR32" s="106">
        <f>データ!U6</f>
        <v>127.97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143.44</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134.93</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128.59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639.54</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721.06</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747.82</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1138.75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1186.8800000000001</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838.66</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784.53</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739.74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694.01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673.93</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120</v>
      </c>
      <c r="Y33" s="107"/>
      <c r="Z33" s="107"/>
      <c r="AA33" s="107"/>
      <c r="AB33" s="107"/>
      <c r="AC33" s="107"/>
      <c r="AD33" s="107"/>
      <c r="AE33" s="107"/>
      <c r="AF33" s="107"/>
      <c r="AG33" s="107"/>
      <c r="AH33" s="107"/>
      <c r="AI33" s="107"/>
      <c r="AJ33" s="107"/>
      <c r="AK33" s="107"/>
      <c r="AL33" s="107"/>
      <c r="AM33" s="107"/>
      <c r="AN33" s="107"/>
      <c r="AO33" s="107"/>
      <c r="AP33" s="107"/>
      <c r="AQ33" s="108"/>
      <c r="AR33" s="106">
        <f>データ!Z6</f>
        <v>113.67</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115.82</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118.97</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549.77</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730.25</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536.28</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514.66</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106</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123.95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123.6</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139.72999999999999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130.88999999999999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127.49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61.95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62.13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54.98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58.87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60.36</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51.52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53.48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53.3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52.78</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50.65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57.61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58.91</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57.83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56.96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58.26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100.54</v>
      </c>
      <c r="Y56" s="107"/>
      <c r="Z56" s="107"/>
      <c r="AA56" s="107"/>
      <c r="AB56" s="107"/>
      <c r="AC56" s="107"/>
      <c r="AD56" s="107"/>
      <c r="AE56" s="107"/>
      <c r="AF56" s="107"/>
      <c r="AG56" s="107"/>
      <c r="AH56" s="107"/>
      <c r="AI56" s="107"/>
      <c r="AJ56" s="107"/>
      <c r="AK56" s="107"/>
      <c r="AL56" s="107"/>
      <c r="AM56" s="107"/>
      <c r="AN56" s="107"/>
      <c r="AO56" s="107"/>
      <c r="AP56" s="107"/>
      <c r="AQ56" s="108"/>
      <c r="AR56" s="106">
        <f>データ!BR6</f>
        <v>95.99</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42.19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44.55</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35.54</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35.24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50.81</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50.28</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34.96</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37.24</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39.520000000000003</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41.81</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42.68</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53.32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53.4</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3.56</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0.06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38</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【118.49】</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【19.58】</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【436.32】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【238.21】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【113.30】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【18.87】</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wg5+FSeOUBiG5504A6xvITWMZrxllriIggY0IUo8cE8v9fnFtiVgNztUjKjC+ksbeoWOQdULEtHMpGKGA7Ptg==" saltValue="XD4Qo9kXweiujulFpf5Xz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5"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123.26</v>
      </c>
      <c r="U6" s="52">
        <f>U7</f>
        <v>127.97</v>
      </c>
      <c r="V6" s="52">
        <f>V7</f>
        <v>143.44</v>
      </c>
      <c r="W6" s="52">
        <f>W7</f>
        <v>134.93</v>
      </c>
      <c r="X6" s="52">
        <f t="shared" si="3"/>
        <v>128.59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639.54</v>
      </c>
      <c r="AQ6" s="52">
        <f>AQ7</f>
        <v>721.06</v>
      </c>
      <c r="AR6" s="52">
        <f>AR7</f>
        <v>747.82</v>
      </c>
      <c r="AS6" s="52">
        <f>AS7</f>
        <v>1138.75</v>
      </c>
      <c r="AT6" s="52">
        <f t="shared" si="3"/>
        <v>1186.8800000000001</v>
      </c>
      <c r="AU6" s="52">
        <f t="shared" si="3"/>
        <v>549.77</v>
      </c>
      <c r="AV6" s="52">
        <f t="shared" si="3"/>
        <v>730.25</v>
      </c>
      <c r="AW6" s="52">
        <f t="shared" si="3"/>
        <v>868.31</v>
      </c>
      <c r="AX6" s="52">
        <f t="shared" si="3"/>
        <v>732.52</v>
      </c>
      <c r="AY6" s="52">
        <f t="shared" si="3"/>
        <v>819.73</v>
      </c>
      <c r="AZ6" s="50" t="str">
        <f>IF(AZ7="-","【-】","【"&amp;SUBSTITUTE(TEXT(AZ7,"#,##0.00"),"-","△")&amp;"】")</f>
        <v>【436.32】</v>
      </c>
      <c r="BA6" s="52">
        <f t="shared" si="3"/>
        <v>838.66</v>
      </c>
      <c r="BB6" s="52">
        <f>BB7</f>
        <v>784.53</v>
      </c>
      <c r="BC6" s="52">
        <f>BC7</f>
        <v>739.74</v>
      </c>
      <c r="BD6" s="52">
        <f>BD7</f>
        <v>694.01</v>
      </c>
      <c r="BE6" s="52">
        <f t="shared" si="3"/>
        <v>673.93</v>
      </c>
      <c r="BF6" s="52">
        <f t="shared" si="3"/>
        <v>536.28</v>
      </c>
      <c r="BG6" s="52">
        <f t="shared" si="3"/>
        <v>514.66</v>
      </c>
      <c r="BH6" s="52">
        <f t="shared" si="3"/>
        <v>504.81</v>
      </c>
      <c r="BI6" s="52">
        <f t="shared" si="3"/>
        <v>498.01</v>
      </c>
      <c r="BJ6" s="52">
        <f t="shared" si="3"/>
        <v>490.39</v>
      </c>
      <c r="BK6" s="50" t="str">
        <f>IF(BK7="-","【-】","【"&amp;SUBSTITUTE(TEXT(BK7,"#,##0.00"),"-","△")&amp;"】")</f>
        <v>【238.21】</v>
      </c>
      <c r="BL6" s="52">
        <f t="shared" si="3"/>
        <v>123.95</v>
      </c>
      <c r="BM6" s="52">
        <f>BM7</f>
        <v>123.6</v>
      </c>
      <c r="BN6" s="52">
        <f>BN7</f>
        <v>139.72999999999999</v>
      </c>
      <c r="BO6" s="52">
        <f>BO7</f>
        <v>130.88999999999999</v>
      </c>
      <c r="BP6" s="52">
        <f t="shared" si="3"/>
        <v>127.49</v>
      </c>
      <c r="BQ6" s="52">
        <f t="shared" si="3"/>
        <v>100.54</v>
      </c>
      <c r="BR6" s="52">
        <f t="shared" si="3"/>
        <v>95.99</v>
      </c>
      <c r="BS6" s="52">
        <f t="shared" si="3"/>
        <v>94.91</v>
      </c>
      <c r="BT6" s="52">
        <f t="shared" si="3"/>
        <v>90.22</v>
      </c>
      <c r="BU6" s="52">
        <f t="shared" si="3"/>
        <v>90.8</v>
      </c>
      <c r="BV6" s="50" t="str">
        <f>IF(BV7="-","【-】","【"&amp;SUBSTITUTE(TEXT(BV7,"#,##0.00"),"-","△")&amp;"】")</f>
        <v>【113.30】</v>
      </c>
      <c r="BW6" s="52">
        <f t="shared" si="3"/>
        <v>61.95</v>
      </c>
      <c r="BX6" s="52">
        <f>BX7</f>
        <v>62.13</v>
      </c>
      <c r="BY6" s="52">
        <f>BY7</f>
        <v>54.98</v>
      </c>
      <c r="BZ6" s="52">
        <f>BZ7</f>
        <v>58.87</v>
      </c>
      <c r="CA6" s="52">
        <f t="shared" si="3"/>
        <v>60.36</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51.52</v>
      </c>
      <c r="CI6" s="52">
        <f>CI7</f>
        <v>53.48</v>
      </c>
      <c r="CJ6" s="52">
        <f>CJ7</f>
        <v>53.3</v>
      </c>
      <c r="CK6" s="52">
        <f>CK7</f>
        <v>52.78</v>
      </c>
      <c r="CL6" s="52">
        <f t="shared" si="5"/>
        <v>50.65</v>
      </c>
      <c r="CM6" s="52">
        <f t="shared" si="5"/>
        <v>35.54</v>
      </c>
      <c r="CN6" s="52">
        <f t="shared" si="5"/>
        <v>35.24</v>
      </c>
      <c r="CO6" s="52">
        <f t="shared" si="5"/>
        <v>35.22</v>
      </c>
      <c r="CP6" s="52">
        <f t="shared" si="5"/>
        <v>34.92</v>
      </c>
      <c r="CQ6" s="52">
        <f t="shared" si="5"/>
        <v>34.19</v>
      </c>
      <c r="CR6" s="50" t="str">
        <f>IF(CR7="-","【-】","【"&amp;SUBSTITUTE(TEXT(CR7,"#,##0.00"),"-","△")&amp;"】")</f>
        <v>【53.39】</v>
      </c>
      <c r="CS6" s="52">
        <f t="shared" ref="CS6:DB6" si="6">CS7</f>
        <v>57.61</v>
      </c>
      <c r="CT6" s="52">
        <f>CT7</f>
        <v>58.91</v>
      </c>
      <c r="CU6" s="52">
        <f>CU7</f>
        <v>57.83</v>
      </c>
      <c r="CV6" s="52">
        <f>CV7</f>
        <v>56.96</v>
      </c>
      <c r="CW6" s="52">
        <f t="shared" si="6"/>
        <v>58.26</v>
      </c>
      <c r="CX6" s="52">
        <f t="shared" si="6"/>
        <v>50.81</v>
      </c>
      <c r="CY6" s="52">
        <f t="shared" si="6"/>
        <v>50.28</v>
      </c>
      <c r="CZ6" s="52">
        <f t="shared" si="6"/>
        <v>51.42</v>
      </c>
      <c r="DA6" s="52">
        <f t="shared" si="6"/>
        <v>50.9</v>
      </c>
      <c r="DB6" s="52">
        <f t="shared" si="6"/>
        <v>49.05</v>
      </c>
      <c r="DC6" s="50" t="str">
        <f>IF(DC7="-","【-】","【"&amp;SUBSTITUTE(TEXT(DC7,"#,##0.00"),"-","△")&amp;"】")</f>
        <v>【76.89】</v>
      </c>
      <c r="DD6" s="52">
        <f t="shared" ref="DD6:DM6" si="7">DD7</f>
        <v>34.96</v>
      </c>
      <c r="DE6" s="52">
        <f>DE7</f>
        <v>37.24</v>
      </c>
      <c r="DF6" s="52">
        <f>DF7</f>
        <v>39.520000000000003</v>
      </c>
      <c r="DG6" s="52">
        <f>DG7</f>
        <v>41.81</v>
      </c>
      <c r="DH6" s="52">
        <f t="shared" si="7"/>
        <v>42.68</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2300</v>
      </c>
      <c r="L7" s="54" t="s">
        <v>97</v>
      </c>
      <c r="M7" s="55">
        <v>1</v>
      </c>
      <c r="N7" s="55">
        <v>1165</v>
      </c>
      <c r="O7" s="56" t="s">
        <v>98</v>
      </c>
      <c r="P7" s="56">
        <v>45.1</v>
      </c>
      <c r="Q7" s="55">
        <v>9</v>
      </c>
      <c r="R7" s="55">
        <v>1340</v>
      </c>
      <c r="S7" s="54" t="s">
        <v>99</v>
      </c>
      <c r="T7" s="57">
        <v>123.26</v>
      </c>
      <c r="U7" s="57">
        <v>127.97</v>
      </c>
      <c r="V7" s="57">
        <v>143.44</v>
      </c>
      <c r="W7" s="57">
        <v>134.93</v>
      </c>
      <c r="X7" s="57">
        <v>128.59</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639.54</v>
      </c>
      <c r="AQ7" s="57">
        <v>721.06</v>
      </c>
      <c r="AR7" s="57">
        <v>747.82</v>
      </c>
      <c r="AS7" s="57">
        <v>1138.75</v>
      </c>
      <c r="AT7" s="57">
        <v>1186.8800000000001</v>
      </c>
      <c r="AU7" s="57">
        <v>549.77</v>
      </c>
      <c r="AV7" s="57">
        <v>730.25</v>
      </c>
      <c r="AW7" s="57">
        <v>868.31</v>
      </c>
      <c r="AX7" s="57">
        <v>732.52</v>
      </c>
      <c r="AY7" s="57">
        <v>819.73</v>
      </c>
      <c r="AZ7" s="57">
        <v>436.32</v>
      </c>
      <c r="BA7" s="57">
        <v>838.66</v>
      </c>
      <c r="BB7" s="57">
        <v>784.53</v>
      </c>
      <c r="BC7" s="57">
        <v>739.74</v>
      </c>
      <c r="BD7" s="57">
        <v>694.01</v>
      </c>
      <c r="BE7" s="57">
        <v>673.93</v>
      </c>
      <c r="BF7" s="57">
        <v>536.28</v>
      </c>
      <c r="BG7" s="57">
        <v>514.66</v>
      </c>
      <c r="BH7" s="57">
        <v>504.81</v>
      </c>
      <c r="BI7" s="57">
        <v>498.01</v>
      </c>
      <c r="BJ7" s="57">
        <v>490.39</v>
      </c>
      <c r="BK7" s="57">
        <v>238.21</v>
      </c>
      <c r="BL7" s="57">
        <v>123.95</v>
      </c>
      <c r="BM7" s="57">
        <v>123.6</v>
      </c>
      <c r="BN7" s="57">
        <v>139.72999999999999</v>
      </c>
      <c r="BO7" s="57">
        <v>130.88999999999999</v>
      </c>
      <c r="BP7" s="57">
        <v>127.49</v>
      </c>
      <c r="BQ7" s="57">
        <v>100.54</v>
      </c>
      <c r="BR7" s="57">
        <v>95.99</v>
      </c>
      <c r="BS7" s="57">
        <v>94.91</v>
      </c>
      <c r="BT7" s="57">
        <v>90.22</v>
      </c>
      <c r="BU7" s="57">
        <v>90.8</v>
      </c>
      <c r="BV7" s="57">
        <v>113.3</v>
      </c>
      <c r="BW7" s="57">
        <v>61.95</v>
      </c>
      <c r="BX7" s="57">
        <v>62.13</v>
      </c>
      <c r="BY7" s="57">
        <v>54.98</v>
      </c>
      <c r="BZ7" s="57">
        <v>58.87</v>
      </c>
      <c r="CA7" s="57">
        <v>60.36</v>
      </c>
      <c r="CB7" s="57">
        <v>42.19</v>
      </c>
      <c r="CC7" s="57">
        <v>44.55</v>
      </c>
      <c r="CD7" s="57">
        <v>47.36</v>
      </c>
      <c r="CE7" s="57">
        <v>49.94</v>
      </c>
      <c r="CF7" s="57">
        <v>50.56</v>
      </c>
      <c r="CG7" s="57">
        <v>18.87</v>
      </c>
      <c r="CH7" s="57">
        <v>51.52</v>
      </c>
      <c r="CI7" s="57">
        <v>53.48</v>
      </c>
      <c r="CJ7" s="57">
        <v>53.3</v>
      </c>
      <c r="CK7" s="57">
        <v>52.78</v>
      </c>
      <c r="CL7" s="57">
        <v>50.65</v>
      </c>
      <c r="CM7" s="57">
        <v>35.54</v>
      </c>
      <c r="CN7" s="57">
        <v>35.24</v>
      </c>
      <c r="CO7" s="57">
        <v>35.22</v>
      </c>
      <c r="CP7" s="57">
        <v>34.92</v>
      </c>
      <c r="CQ7" s="57">
        <v>34.19</v>
      </c>
      <c r="CR7" s="57">
        <v>53.39</v>
      </c>
      <c r="CS7" s="57">
        <v>57.61</v>
      </c>
      <c r="CT7" s="57">
        <v>58.91</v>
      </c>
      <c r="CU7" s="57">
        <v>57.83</v>
      </c>
      <c r="CV7" s="57">
        <v>56.96</v>
      </c>
      <c r="CW7" s="57">
        <v>58.26</v>
      </c>
      <c r="CX7" s="57">
        <v>50.81</v>
      </c>
      <c r="CY7" s="57">
        <v>50.28</v>
      </c>
      <c r="CZ7" s="57">
        <v>51.42</v>
      </c>
      <c r="DA7" s="57">
        <v>50.9</v>
      </c>
      <c r="DB7" s="57">
        <v>49.05</v>
      </c>
      <c r="DC7" s="57">
        <v>76.89</v>
      </c>
      <c r="DD7" s="57">
        <v>34.96</v>
      </c>
      <c r="DE7" s="57">
        <v>37.24</v>
      </c>
      <c r="DF7" s="57">
        <v>39.520000000000003</v>
      </c>
      <c r="DG7" s="57">
        <v>41.81</v>
      </c>
      <c r="DH7" s="57">
        <v>42.68</v>
      </c>
      <c r="DI7" s="57">
        <v>53.32</v>
      </c>
      <c r="DJ7" s="57">
        <v>53.4</v>
      </c>
      <c r="DK7" s="57">
        <v>53.49</v>
      </c>
      <c r="DL7" s="57">
        <v>54.3</v>
      </c>
      <c r="DM7" s="57">
        <v>55.32</v>
      </c>
      <c r="DN7" s="57">
        <v>59.52</v>
      </c>
      <c r="DO7" s="57">
        <v>0</v>
      </c>
      <c r="DP7" s="57">
        <v>0</v>
      </c>
      <c r="DQ7" s="57">
        <v>0</v>
      </c>
      <c r="DR7" s="57">
        <v>0</v>
      </c>
      <c r="DS7" s="57">
        <v>0</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123.26</v>
      </c>
      <c r="V11" s="65">
        <f>IF(U6="-",NA(),U6)</f>
        <v>127.97</v>
      </c>
      <c r="W11" s="65">
        <f>IF(V6="-",NA(),V6)</f>
        <v>143.44</v>
      </c>
      <c r="X11" s="65">
        <f>IF(W6="-",NA(),W6)</f>
        <v>134.93</v>
      </c>
      <c r="Y11" s="65">
        <f>IF(X6="-",NA(),X6)</f>
        <v>128.59</v>
      </c>
      <c r="AE11" s="64" t="s">
        <v>23</v>
      </c>
      <c r="AF11" s="65">
        <f>IF(AE6="-",NA(),AE6)</f>
        <v>0</v>
      </c>
      <c r="AG11" s="65">
        <f>IF(AF6="-",NA(),AF6)</f>
        <v>0</v>
      </c>
      <c r="AH11" s="65">
        <f>IF(AG6="-",NA(),AG6)</f>
        <v>0</v>
      </c>
      <c r="AI11" s="65">
        <f>IF(AH6="-",NA(),AH6)</f>
        <v>0</v>
      </c>
      <c r="AJ11" s="65">
        <f>IF(AI6="-",NA(),AI6)</f>
        <v>0</v>
      </c>
      <c r="AP11" s="64" t="s">
        <v>23</v>
      </c>
      <c r="AQ11" s="65">
        <f>IF(AP6="-",NA(),AP6)</f>
        <v>639.54</v>
      </c>
      <c r="AR11" s="65">
        <f>IF(AQ6="-",NA(),AQ6)</f>
        <v>721.06</v>
      </c>
      <c r="AS11" s="65">
        <f>IF(AR6="-",NA(),AR6)</f>
        <v>747.82</v>
      </c>
      <c r="AT11" s="65">
        <f>IF(AS6="-",NA(),AS6)</f>
        <v>1138.75</v>
      </c>
      <c r="AU11" s="65">
        <f>IF(AT6="-",NA(),AT6)</f>
        <v>1186.8800000000001</v>
      </c>
      <c r="BA11" s="64" t="s">
        <v>23</v>
      </c>
      <c r="BB11" s="65">
        <f>IF(BA6="-",NA(),BA6)</f>
        <v>838.66</v>
      </c>
      <c r="BC11" s="65">
        <f>IF(BB6="-",NA(),BB6)</f>
        <v>784.53</v>
      </c>
      <c r="BD11" s="65">
        <f>IF(BC6="-",NA(),BC6)</f>
        <v>739.74</v>
      </c>
      <c r="BE11" s="65">
        <f>IF(BD6="-",NA(),BD6)</f>
        <v>694.01</v>
      </c>
      <c r="BF11" s="65">
        <f>IF(BE6="-",NA(),BE6)</f>
        <v>673.93</v>
      </c>
      <c r="BL11" s="64" t="s">
        <v>23</v>
      </c>
      <c r="BM11" s="65">
        <f>IF(BL6="-",NA(),BL6)</f>
        <v>123.95</v>
      </c>
      <c r="BN11" s="65">
        <f>IF(BM6="-",NA(),BM6)</f>
        <v>123.6</v>
      </c>
      <c r="BO11" s="65">
        <f>IF(BN6="-",NA(),BN6)</f>
        <v>139.72999999999999</v>
      </c>
      <c r="BP11" s="65">
        <f>IF(BO6="-",NA(),BO6)</f>
        <v>130.88999999999999</v>
      </c>
      <c r="BQ11" s="65">
        <f>IF(BP6="-",NA(),BP6)</f>
        <v>127.49</v>
      </c>
      <c r="BW11" s="64" t="s">
        <v>23</v>
      </c>
      <c r="BX11" s="65">
        <f>IF(BW6="-",NA(),BW6)</f>
        <v>61.95</v>
      </c>
      <c r="BY11" s="65">
        <f>IF(BX6="-",NA(),BX6)</f>
        <v>62.13</v>
      </c>
      <c r="BZ11" s="65">
        <f>IF(BY6="-",NA(),BY6)</f>
        <v>54.98</v>
      </c>
      <c r="CA11" s="65">
        <f>IF(BZ6="-",NA(),BZ6)</f>
        <v>58.87</v>
      </c>
      <c r="CB11" s="65">
        <f>IF(CA6="-",NA(),CA6)</f>
        <v>60.36</v>
      </c>
      <c r="CH11" s="64" t="s">
        <v>23</v>
      </c>
      <c r="CI11" s="65">
        <f>IF(CH6="-",NA(),CH6)</f>
        <v>51.52</v>
      </c>
      <c r="CJ11" s="65">
        <f>IF(CI6="-",NA(),CI6)</f>
        <v>53.48</v>
      </c>
      <c r="CK11" s="65">
        <f>IF(CJ6="-",NA(),CJ6)</f>
        <v>53.3</v>
      </c>
      <c r="CL11" s="65">
        <f>IF(CK6="-",NA(),CK6)</f>
        <v>52.78</v>
      </c>
      <c r="CM11" s="65">
        <f>IF(CL6="-",NA(),CL6)</f>
        <v>50.65</v>
      </c>
      <c r="CS11" s="64" t="s">
        <v>23</v>
      </c>
      <c r="CT11" s="65">
        <f>IF(CS6="-",NA(),CS6)</f>
        <v>57.61</v>
      </c>
      <c r="CU11" s="65">
        <f>IF(CT6="-",NA(),CT6)</f>
        <v>58.91</v>
      </c>
      <c r="CV11" s="65">
        <f>IF(CU6="-",NA(),CU6)</f>
        <v>57.83</v>
      </c>
      <c r="CW11" s="65">
        <f>IF(CV6="-",NA(),CV6)</f>
        <v>56.96</v>
      </c>
      <c r="CX11" s="65">
        <f>IF(CW6="-",NA(),CW6)</f>
        <v>58.26</v>
      </c>
      <c r="DD11" s="64" t="s">
        <v>23</v>
      </c>
      <c r="DE11" s="65">
        <f>IF(DD6="-",NA(),DD6)</f>
        <v>34.96</v>
      </c>
      <c r="DF11" s="65">
        <f>IF(DE6="-",NA(),DE6)</f>
        <v>37.24</v>
      </c>
      <c r="DG11" s="65">
        <f>IF(DF6="-",NA(),DF6)</f>
        <v>39.520000000000003</v>
      </c>
      <c r="DH11" s="65">
        <f>IF(DG6="-",NA(),DG6)</f>
        <v>41.81</v>
      </c>
      <c r="DI11" s="65">
        <f>IF(DH6="-",NA(),DH6)</f>
        <v>42.68</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134538</cp:lastModifiedBy>
  <cp:lastPrinted>2022-02-15T04:09:43Z</cp:lastPrinted>
  <dcterms:created xsi:type="dcterms:W3CDTF">2021-12-03T08:59:37Z</dcterms:created>
  <dcterms:modified xsi:type="dcterms:W3CDTF">2022-02-15T04:09:46Z</dcterms:modified>
  <cp:category/>
</cp:coreProperties>
</file>