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0\Desktop\"/>
    </mc:Choice>
  </mc:AlternateContent>
  <workbookProtection workbookAlgorithmName="SHA-512" workbookHashValue="mUzJTUsf7q3AzFPl66G8+tlZTTBfYi6ScUnXtcEb3a4yZW9UJr4dg5UBB10nGbzGDGHJy1I5XfCAEe21PcmnoA==" workbookSaltValue="/RkIIjrknDrlLFCb43PE+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<sst xmlns="http://schemas.openxmlformats.org/spreadsheetml/2006/main" count="228" uniqueCount="115">
  <si>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</si>
  <si>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</si>
  <si>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</si>
  <si>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</si>
  <si>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</si>
  <si>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</si>
  <si>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</si>
  <si>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</si>
  <si>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</si>
  <si>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</si>
  <si>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</si>
  <si>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</si>
  <si>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</si>
  <si>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</si>
  <si>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</si>
  <si>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</si>
  <si>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</si>
  <si>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</si>
  <si>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</si>
  <si>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</si>
  <si>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</si>
  <si>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</si>
  <si>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</si>
  <si>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</si>
  <si>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</si>
  <si>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</si>
  <si>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</si>
  <si>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</si>
  <si>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</si>
  <si>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</si>
  <si>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</si>
  <si>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</si>
  <si>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</si>
  <si>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</si>
  <si>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</si>
  <si>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</si>
  <si>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</si>
  <si>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</si>
  <si>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</si>
  <si>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</si>
  <si>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</si>
  <si>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</si>
  <si>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</si>
  <si>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</si>
  <si>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</si>
  <si>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</si>
  <si>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</si>
  <si>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</si>
  <si>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</si>
  <si>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</si>
  <si>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</si>
  <si>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</si>
  <si>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</si>
  <si>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</si>
  <si>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</si>
  <si>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</si>
  <si>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</si>
  <si>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</si>
  <si>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</si>
  <si>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</si>
  <si>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</si>
  <si>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</si>
  <si>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</si>
  <si>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</si>
  <si>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</si>
  <si>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</si>
  <si>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</si>
  <si>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</si>
  <si>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</si>
  <si>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</si>
  <si>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</si>
  <si>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</si>
  <si>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</si>
  <si>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</si>
  <si>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</si>
  <si>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</si>
  <si>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</si>
  <si>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</si>
  <si>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</si>
  <si>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</si>
  <si>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</si>
  <si>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</si>
  <si>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</si>
  <si>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</si>
  <si>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</si>
  <si>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</si>
  <si>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</si>
  <si>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</si>
  <si>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</si>
  <si>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</si>
  <si>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</si>
  <si>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</si>
  <si>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</si>
  <si>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紀の川市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</si>
  <si>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</si>
  <si>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</si>
  <si>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</si>
  <si>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</si>
  <si>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</si>
  <si>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</si>
  <si>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</si>
  <si>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</si>
  <si>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</si>
  <si>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</si>
  <si>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</si>
  <si>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</si>
  <si>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</si>
  <si>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</si>
  <si>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</si>
  <si>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</si>
  <si>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</si>
  <si>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</si>
  <si>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経常収支比率：令和２年度は料金改定により営業収益が大幅に増加する予定でしたが、新型コロナウイルス感染症対策の一環として半年間基本使用料を全額免除したことにより微増に留まりました。しかし免除分は全額一般会計から繰り入れたことにより、営業外収益が増加したことで、前年度比18.41％の増加となり全国・類似団体平均を上回っています。今後、人口減少に伴い有収水量は減少し続け、施設老朽化に伴う維持管理費用の増加が予想されるため、更なる経営健全化を図る必要があります。
②累積欠損金比率は発生していません。
③流動比率：令和２年度は類似団体の平均値を下回っており、料金改定により経常収益は増加しましたが、有価証券を資金運用のために購入したこと等により現金及び預金は微増に留まったことや、未払金の増加等により前年度比▲82.58％となっています。
④企業債残高対給水収益比率：令和２年度は企業債の償還が進むことで前年度比▲3.15％となりました。しかし、依然として全国・類似団体平均を大きく上回っており、今後、老朽化した施設更新等に際して、企業債の借入を抑制していく必要があります。
⑤料金回収率：半年間基本使用料を全額免除したため100％を下回っていますが、減額分を加味した場合110.5％となります。
⑥給水原価：令和２年度は類似団体平均よりは下回っており前年度比▲0.24円となっているものの施設の老朽化により、経常費用が増加しています。更なる経費削減努力が必要です。
⑦施設利用率：合併後、旧５町の施設を引き継いだため多くの施設を有しており、全国・類似団体平均を下回っています。前年度比0.3％増となっているものの、施設更新の際には、統廃合や合理化の検討が必要です。
⑧有収率：全国・類似団体平均と比較して低くなっていますが、毎年度漏水調査を行い継続的に修繕工事を行っています。
</t>
    <rPh sb="1" eb="3">
      <t>ケイジョウ</t>
    </rPh>
    <rPh sb="3" eb="5">
      <t>シュウシ</t>
    </rPh>
    <rPh sb="5" eb="7">
      <t>ヒリツ</t>
    </rPh>
    <rPh sb="8" eb="10">
      <t>レイワ</t>
    </rPh>
    <rPh sb="11" eb="13">
      <t>ネンド</t>
    </rPh>
    <rPh sb="14" eb="16">
      <t>リョウキン</t>
    </rPh>
    <rPh sb="16" eb="18">
      <t>カイテイ</t>
    </rPh>
    <rPh sb="21" eb="23">
      <t>エイギョウ</t>
    </rPh>
    <rPh sb="23" eb="25">
      <t>シュウエキ</t>
    </rPh>
    <rPh sb="26" eb="28">
      <t>オオハバ</t>
    </rPh>
    <rPh sb="29" eb="31">
      <t>ゾウカ</t>
    </rPh>
    <rPh sb="33" eb="35">
      <t>ヨテイ</t>
    </rPh>
    <rPh sb="40" eb="42">
      <t>シンガタ</t>
    </rPh>
    <rPh sb="49" eb="52">
      <t>カンセンショウ</t>
    </rPh>
    <rPh sb="52" eb="54">
      <t>タイサク</t>
    </rPh>
    <rPh sb="55" eb="57">
      <t>イッカン</t>
    </rPh>
    <rPh sb="60" eb="63">
      <t>ハントシカン</t>
    </rPh>
    <rPh sb="63" eb="65">
      <t>キホン</t>
    </rPh>
    <rPh sb="65" eb="68">
      <t>シヨウリョウ</t>
    </rPh>
    <rPh sb="69" eb="71">
      <t>ゼンガク</t>
    </rPh>
    <rPh sb="71" eb="73">
      <t>メンジョ</t>
    </rPh>
    <rPh sb="80" eb="82">
      <t>ビゾウ</t>
    </rPh>
    <rPh sb="83" eb="84">
      <t>トド</t>
    </rPh>
    <rPh sb="93" eb="95">
      <t>メンジョ</t>
    </rPh>
    <rPh sb="95" eb="96">
      <t>ブン</t>
    </rPh>
    <rPh sb="97" eb="99">
      <t>ゼンガク</t>
    </rPh>
    <rPh sb="99" eb="101">
      <t>イッパン</t>
    </rPh>
    <rPh sb="101" eb="103">
      <t>カイケイ</t>
    </rPh>
    <rPh sb="105" eb="106">
      <t>ク</t>
    </rPh>
    <rPh sb="107" eb="108">
      <t>イ</t>
    </rPh>
    <rPh sb="116" eb="118">
      <t>エイギョウ</t>
    </rPh>
    <rPh sb="118" eb="119">
      <t>ガイ</t>
    </rPh>
    <rPh sb="119" eb="121">
      <t>シュウエキ</t>
    </rPh>
    <rPh sb="122" eb="124">
      <t>ゾウカ</t>
    </rPh>
    <rPh sb="130" eb="134">
      <t>ゼンネンドヒ</t>
    </rPh>
    <rPh sb="141" eb="143">
      <t>ゾウカ</t>
    </rPh>
    <rPh sb="146" eb="148">
      <t>ゼンコク</t>
    </rPh>
    <rPh sb="149" eb="151">
      <t>ルイジ</t>
    </rPh>
    <rPh sb="151" eb="153">
      <t>ダンタイ</t>
    </rPh>
    <rPh sb="153" eb="155">
      <t>ヘイキン</t>
    </rPh>
    <rPh sb="156" eb="158">
      <t>ウワマワ</t>
    </rPh>
    <rPh sb="278" eb="280">
      <t>リョウキン</t>
    </rPh>
    <rPh sb="280" eb="282">
      <t>カイテイ</t>
    </rPh>
    <rPh sb="285" eb="287">
      <t>ケイジョウ</t>
    </rPh>
    <rPh sb="287" eb="289">
      <t>シュウエキ</t>
    </rPh>
    <rPh sb="290" eb="292">
      <t>ゾウカ</t>
    </rPh>
    <rPh sb="298" eb="300">
      <t>ユウカ</t>
    </rPh>
    <rPh sb="300" eb="302">
      <t>ショウケン</t>
    </rPh>
    <rPh sb="303" eb="305">
      <t>シキン</t>
    </rPh>
    <rPh sb="305" eb="307">
      <t>ウンヨウ</t>
    </rPh>
    <rPh sb="311" eb="313">
      <t>コウニュウ</t>
    </rPh>
    <rPh sb="317" eb="318">
      <t>トウ</t>
    </rPh>
    <rPh sb="328" eb="330">
      <t>ビゾウ</t>
    </rPh>
    <rPh sb="331" eb="332">
      <t>トド</t>
    </rPh>
    <rPh sb="343" eb="345">
      <t>ゾウカ</t>
    </rPh>
    <rPh sb="345" eb="346">
      <t>トウ</t>
    </rPh>
    <rPh sb="349" eb="353">
      <t>ゼンネンドヒ</t>
    </rPh>
    <rPh sb="494" eb="497">
      <t>ハントシカン</t>
    </rPh>
    <rPh sb="497" eb="499">
      <t>キホン</t>
    </rPh>
    <rPh sb="499" eb="502">
      <t>シヨウリョウ</t>
    </rPh>
    <rPh sb="503" eb="505">
      <t>ゼンガク</t>
    </rPh>
    <rPh sb="505" eb="507">
      <t>メンジョ</t>
    </rPh>
    <rPh sb="525" eb="528">
      <t>ゲンガクブン</t>
    </rPh>
    <rPh sb="529" eb="531">
      <t>カミ</t>
    </rPh>
    <rPh sb="533" eb="535">
      <t>バアイ</t>
    </rPh>
    <rPh sb="696" eb="697">
      <t>ゾウ</t>
    </rPh>
    <phoneticPr fontId="4"/>
  </si>
  <si>
    <t>①有形固定資産減価償却率
　平成30年度に比較的新しい施設が多い簡易水道事業を統合したことで、全国平均は下回るものの、令和２年度は前年度比0.3％の増加となっており、依然として法定耐用年数を迎える管路及び施設が数多くあるため、計画的な更新が必要です。
②管路経年化率
　当市は、管路の更新が耐用年数にあわせて行えていない状況にあり、全国・類似団体平均を上回る結果となっています。今後、比較的新しい管路を有する簡易水道事業統合による影響を除き、増加傾向となる見込みであるため、計画的な更新が必要です。
③管路更新率
　漏水による影響が大きい老朽管を優先的に、漏水修繕工事や配管替工事等により更新を行っていますが、全国・類似団体平均と比較すると低い水準となっています。平成30年度から、国の交付金等を活用し基幹管路更新事業を実施していますが、限られた財源の中で計画的な更新が必要です。</t>
    <phoneticPr fontId="4"/>
  </si>
  <si>
    <t>　令和２年度決算における当市水道事業の経営状況ですが、平均料金改定率18％の引き上げにより経常収支比率は、前年度比18.41％の増となり、昨年度までの減少から改善しています。また料金回収率も減額分を加味した場合110.5％、前年度比13.02％の増となっており、給水に係る費用を給水収益で賄うことができています。しかしながら当市の人口は減少し続けており、給水収益の増加が見込めない一方、老朽化した施設の更新、耐震化のため多額の費用が必要となってきます。財源を確保するため、更なる経費節減と計画的な施設の更新を行い、健全で持続可能な水道事業の運営に努めます。
　</t>
    <rPh sb="27" eb="29">
      <t>ヘイキン</t>
    </rPh>
    <rPh sb="29" eb="31">
      <t>リョウキン</t>
    </rPh>
    <rPh sb="31" eb="33">
      <t>カイテイ</t>
    </rPh>
    <rPh sb="33" eb="34">
      <t>リツ</t>
    </rPh>
    <rPh sb="45" eb="47">
      <t>ケイジョウ</t>
    </rPh>
    <rPh sb="47" eb="49">
      <t>シュウシ</t>
    </rPh>
    <rPh sb="49" eb="51">
      <t>ヒリツ</t>
    </rPh>
    <rPh sb="53" eb="56">
      <t>ゼンネンド</t>
    </rPh>
    <rPh sb="56" eb="57">
      <t>ヒ</t>
    </rPh>
    <rPh sb="64" eb="65">
      <t>ゾウ</t>
    </rPh>
    <rPh sb="69" eb="72">
      <t>サクネンド</t>
    </rPh>
    <rPh sb="75" eb="77">
      <t>ゲンショウ</t>
    </rPh>
    <rPh sb="79" eb="81">
      <t>カイゼン</t>
    </rPh>
    <rPh sb="89" eb="91">
      <t>リョウキン</t>
    </rPh>
    <rPh sb="91" eb="93">
      <t>カイシュウ</t>
    </rPh>
    <rPh sb="93" eb="94">
      <t>リツ</t>
    </rPh>
    <rPh sb="95" eb="97">
      <t>ゲンガク</t>
    </rPh>
    <rPh sb="97" eb="98">
      <t>ブン</t>
    </rPh>
    <rPh sb="99" eb="101">
      <t>カミ</t>
    </rPh>
    <rPh sb="103" eb="105">
      <t>バアイ</t>
    </rPh>
    <rPh sb="112" eb="115">
      <t>ゼンネンド</t>
    </rPh>
    <rPh sb="115" eb="116">
      <t>ヒ</t>
    </rPh>
    <rPh sb="123" eb="124">
      <t>ゾウ</t>
    </rPh>
    <rPh sb="131" eb="133">
      <t>キュウスイ</t>
    </rPh>
    <rPh sb="134" eb="135">
      <t>カカ</t>
    </rPh>
    <rPh sb="136" eb="138">
      <t>ヒヨウ</t>
    </rPh>
    <rPh sb="139" eb="141">
      <t>キュウスイ</t>
    </rPh>
    <rPh sb="141" eb="143">
      <t>シュウエキ</t>
    </rPh>
    <rPh sb="144" eb="145">
      <t>マカナ</t>
    </rPh>
    <rPh sb="273" eb="27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</si>
</sst>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c:v>
                </c:pt>
                <c:pt idx="1">
                  <c:v>0.03</c:v>
                </c:pt>
                <c:pt idx="2">
                  <c:v>0.47</c:v>
                </c:pt>
                <c:pt idx="3">
                  <c:v>0.3</c:v>
                </c:pt>
                <c:pt idx="4">
                  <c:v>0.48</c:v>
                </c:pt>
              </c:numCache>
            </c:numRef>
          </c:val>
          <c:extLst>
            <c:ext xmlns:c16="http://schemas.microsoft.com/office/drawing/2014/chart" uri="{C3380CC4-5D6E-409C-BE32-E72D297353CC}">
              <c16:uniqueId val="{00000000-34BF-497F-8E45-49ABAAEDCC9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34BF-497F-8E45-49ABAAEDCC9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42.03</c:v>
                </c:pt>
                <c:pt idx="1">
                  <c:v>41.66</c:v>
                </c:pt>
                <c:pt idx="2">
                  <c:v>40.5</c:v>
                </c:pt>
                <c:pt idx="3">
                  <c:v>39.64</c:v>
                </c:pt>
                <c:pt idx="4">
                  <c:v>39.94</c:v>
                </c:pt>
              </c:numCache>
            </c:numRef>
          </c:val>
          <c:extLst>
            <c:ext xmlns:c16="http://schemas.microsoft.com/office/drawing/2014/chart" uri="{C3380CC4-5D6E-409C-BE32-E72D297353CC}">
              <c16:uniqueId val="{00000000-1BFA-46C7-9B2D-C996B76364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1BFA-46C7-9B2D-C996B76364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82.47</c:v>
                </c:pt>
                <c:pt idx="1">
                  <c:v>82.68</c:v>
                </c:pt>
                <c:pt idx="2">
                  <c:v>82.99</c:v>
                </c:pt>
                <c:pt idx="3">
                  <c:v>83.23</c:v>
                </c:pt>
                <c:pt idx="4">
                  <c:v>83.45</c:v>
                </c:pt>
              </c:numCache>
            </c:numRef>
          </c:val>
          <c:extLst>
            <c:ext xmlns:c16="http://schemas.microsoft.com/office/drawing/2014/chart" uri="{C3380CC4-5D6E-409C-BE32-E72D297353CC}">
              <c16:uniqueId val="{00000000-4081-4570-8EAB-D27112D63B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4081-4570-8EAB-D27112D63B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103.69</c:v>
                </c:pt>
                <c:pt idx="1">
                  <c:v>109.94</c:v>
                </c:pt>
                <c:pt idx="2">
                  <c:v>107.65</c:v>
                </c:pt>
                <c:pt idx="3">
                  <c:v>103.83</c:v>
                </c:pt>
                <c:pt idx="4">
                  <c:v>122.24</c:v>
                </c:pt>
              </c:numCache>
            </c:numRef>
          </c:val>
          <c:extLst>
            <c:ext xmlns:c16="http://schemas.microsoft.com/office/drawing/2014/chart" uri="{C3380CC4-5D6E-409C-BE32-E72D297353CC}">
              <c16:uniqueId val="{00000000-F56E-4B27-84CB-F4F683C04A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F56E-4B27-84CB-F4F683C04A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51.85</c:v>
                </c:pt>
                <c:pt idx="1">
                  <c:v>53.17</c:v>
                </c:pt>
                <c:pt idx="2">
                  <c:v>47.75</c:v>
                </c:pt>
                <c:pt idx="3">
                  <c:v>48.67</c:v>
                </c:pt>
                <c:pt idx="4">
                  <c:v>48.97</c:v>
                </c:pt>
              </c:numCache>
            </c:numRef>
          </c:val>
          <c:extLst>
            <c:ext xmlns:c16="http://schemas.microsoft.com/office/drawing/2014/chart" uri="{C3380CC4-5D6E-409C-BE32-E72D297353CC}">
              <c16:uniqueId val="{00000000-5260-4095-B9CA-86D6A657F7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260-4095-B9CA-86D6A657F7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11.08</c:v>
                </c:pt>
                <c:pt idx="1">
                  <c:v>19.420000000000002</c:v>
                </c:pt>
                <c:pt idx="2">
                  <c:v>27.58</c:v>
                </c:pt>
                <c:pt idx="3">
                  <c:v>25.86</c:v>
                </c:pt>
                <c:pt idx="4">
                  <c:v>25.5</c:v>
                </c:pt>
              </c:numCache>
            </c:numRef>
          </c:val>
          <c:extLst>
            <c:ext xmlns:c16="http://schemas.microsoft.com/office/drawing/2014/chart" uri="{C3380CC4-5D6E-409C-BE32-E72D297353CC}">
              <c16:uniqueId val="{00000000-6C6A-4AD1-A93E-A8480FEA49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6C6A-4AD1-A93E-A8480FEA49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C9-40DA-BC6D-E4575C2A36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10C9-40DA-BC6D-E4575C2A36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529.91999999999996</c:v>
                </c:pt>
                <c:pt idx="1">
                  <c:v>495.6</c:v>
                </c:pt>
                <c:pt idx="2">
                  <c:v>357.64</c:v>
                </c:pt>
                <c:pt idx="3">
                  <c:v>328.74</c:v>
                </c:pt>
                <c:pt idx="4">
                  <c:v>246.16</c:v>
                </c:pt>
              </c:numCache>
            </c:numRef>
          </c:val>
          <c:extLst>
            <c:ext xmlns:c16="http://schemas.microsoft.com/office/drawing/2014/chart" uri="{C3380CC4-5D6E-409C-BE32-E72D297353CC}">
              <c16:uniqueId val="{00000000-B41C-4828-AF86-FF6B5C4DA4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B41C-4828-AF86-FF6B5C4DA4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561.30999999999995</c:v>
                </c:pt>
                <c:pt idx="1">
                  <c:v>531.94000000000005</c:v>
                </c:pt>
                <c:pt idx="2">
                  <c:v>680.35</c:v>
                </c:pt>
                <c:pt idx="3">
                  <c:v>666.48</c:v>
                </c:pt>
                <c:pt idx="4">
                  <c:v>663.33</c:v>
                </c:pt>
              </c:numCache>
            </c:numRef>
          </c:val>
          <c:extLst>
            <c:ext xmlns:c16="http://schemas.microsoft.com/office/drawing/2014/chart" uri="{C3380CC4-5D6E-409C-BE32-E72D297353CC}">
              <c16:uniqueId val="{00000000-377A-48DA-9178-3986D95993A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377A-48DA-9178-3986D95993A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100.66</c:v>
                </c:pt>
                <c:pt idx="1">
                  <c:v>104.58</c:v>
                </c:pt>
                <c:pt idx="2">
                  <c:v>98.88</c:v>
                </c:pt>
                <c:pt idx="3">
                  <c:v>97.3</c:v>
                </c:pt>
                <c:pt idx="4">
                  <c:v>94.48</c:v>
                </c:pt>
              </c:numCache>
            </c:numRef>
          </c:val>
          <c:extLst>
            <c:ext xmlns:c16="http://schemas.microsoft.com/office/drawing/2014/chart" uri="{C3380CC4-5D6E-409C-BE32-E72D297353CC}">
              <c16:uniqueId val="{00000000-9872-40D5-95ED-477BD8F46C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872-40D5-95ED-477BD8F46C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160.22999999999999</c:v>
                </c:pt>
                <c:pt idx="1">
                  <c:v>154.47999999999999</c:v>
                </c:pt>
                <c:pt idx="2">
                  <c:v>163.98</c:v>
                </c:pt>
                <c:pt idx="3">
                  <c:v>166.68</c:v>
                </c:pt>
                <c:pt idx="4">
                  <c:v>166.44</c:v>
                </c:pt>
              </c:numCache>
            </c:numRef>
          </c:val>
          <c:extLst>
            <c:ext xmlns:c16="http://schemas.microsoft.com/office/drawing/2014/chart" uri="{C3380CC4-5D6E-409C-BE32-E72D297353CC}">
              <c16:uniqueId val="{00000000-7293-489B-9925-E3A7D66F4D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7293-489B-9925-E3A7D66F4D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46" zoomScaleNormal="146"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和歌山県　紀の川市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4"/>
      <c r="AL8" s="65">
        <f>データ!$R$6</f>
        <v>61094</v>
      </c>
      <c r="AM8" s="65"/>
      <c r="AN8" s="65"/>
      <c r="AO8" s="65"/>
      <c r="AP8" s="65"/>
      <c r="AQ8" s="65"/>
      <c r="AR8" s="65"/>
      <c r="AS8" s="65"/>
      <c r="AT8" s="61">
        <f>データ!$S$6</f>
        <v>228.21</v>
      </c>
      <c r="AU8" s="62"/>
      <c r="AV8" s="62"/>
      <c r="AW8" s="62"/>
      <c r="AX8" s="62"/>
      <c r="AY8" s="62"/>
      <c r="AZ8" s="62"/>
      <c r="BA8" s="62"/>
      <c r="BB8" s="64">
        <f>データ!$T$6</f>
        <v>267.70999999999998</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58.7</v>
      </c>
      <c r="J10" s="62"/>
      <c r="K10" s="62"/>
      <c r="L10" s="62"/>
      <c r="M10" s="62"/>
      <c r="N10" s="62"/>
      <c r="O10" s="63"/>
      <c r="P10" s="64">
        <f>データ!$P$6</f>
        <v>94.9</v>
      </c>
      <c r="Q10" s="64"/>
      <c r="R10" s="64"/>
      <c r="S10" s="64"/>
      <c r="T10" s="64"/>
      <c r="U10" s="64"/>
      <c r="V10" s="64"/>
      <c r="W10" s="65">
        <f>データ!$Q$6</f>
        <v>3600</v>
      </c>
      <c r="X10" s="65"/>
      <c r="Y10" s="65"/>
      <c r="Z10" s="65"/>
      <c r="AA10" s="65"/>
      <c r="AB10" s="65"/>
      <c r="AC10" s="65"/>
      <c r="AD10" s="2"/>
      <c r="AE10" s="2"/>
      <c r="AF10" s="2"/>
      <c r="AG10" s="2"/>
      <c r="AH10" s="4"/>
      <c r="AI10" s="4"/>
      <c r="AJ10" s="4"/>
      <c r="AK10" s="4"/>
      <c r="AL10" s="65">
        <f>データ!$U$6</f>
        <v>57776</v>
      </c>
      <c r="AM10" s="65"/>
      <c r="AN10" s="65"/>
      <c r="AO10" s="65"/>
      <c r="AP10" s="65"/>
      <c r="AQ10" s="65"/>
      <c r="AR10" s="65"/>
      <c r="AS10" s="65"/>
      <c r="AT10" s="61">
        <f>データ!$V$6</f>
        <v>143.66999999999999</v>
      </c>
      <c r="AU10" s="62"/>
      <c r="AV10" s="62"/>
      <c r="AW10" s="62"/>
      <c r="AX10" s="62"/>
      <c r="AY10" s="62"/>
      <c r="AZ10" s="62"/>
      <c r="BA10" s="62"/>
      <c r="BB10" s="64">
        <f>データ!$W$6</f>
        <v>402.14</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112</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113</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9"/>
      <c r="BM60" s="90"/>
      <c r="BN60" s="90"/>
      <c r="BO60" s="90"/>
      <c r="BP60" s="90"/>
      <c r="BQ60" s="90"/>
      <c r="BR60" s="90"/>
      <c r="BS60" s="90"/>
      <c r="BT60" s="90"/>
      <c r="BU60" s="90"/>
      <c r="BV60" s="90"/>
      <c r="BW60" s="90"/>
      <c r="BX60" s="90"/>
      <c r="BY60" s="90"/>
      <c r="BZ60" s="9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114</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a8GGpN/T5WxLJAOHYR9hEqaGIA+qG02gX9fDjemf9POOBiocHHwVO6C0doKRCpZ3846BLWu7ZrarccZLW3moCw==" saltValue="+vZg3YP2x4yT7lslUgIsm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302082</v>
      </c>
      <c r="D6" s="34">
        <f t="shared" si="3"/>
        <v>46</v>
      </c>
      <c r="E6" s="34">
        <f t="shared" si="3"/>
        <v>1</v>
      </c>
      <c r="F6" s="34">
        <f t="shared" si="3"/>
        <v>0</v>
      </c>
      <c r="G6" s="34">
        <f t="shared" si="3"/>
        <v>1</v>
      </c>
      <c r="H6" s="34" t="str">
        <f t="shared" si="3"/>
        <v>和歌山県　紀の川市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58.7</v>
      </c>
      <c r="P6" s="35">
        <f t="shared" si="3"/>
        <v>94.9</v>
      </c>
      <c r="Q6" s="35">
        <f t="shared" si="3"/>
        <v>3600</v>
      </c>
      <c r="R6" s="35">
        <f t="shared" si="3"/>
        <v>61094</v>
      </c>
      <c r="S6" s="35">
        <f t="shared" si="3"/>
        <v>228.21</v>
      </c>
      <c r="T6" s="35">
        <f t="shared" si="3"/>
        <v>267.70999999999998</v>
      </c>
      <c r="U6" s="35">
        <f t="shared" si="3"/>
        <v>57776</v>
      </c>
      <c r="V6" s="35">
        <f t="shared" si="3"/>
        <v>143.66999999999999</v>
      </c>
      <c r="W6" s="35">
        <f t="shared" si="3"/>
        <v>402.14</v>
      </c>
      <c r="X6" s="36">
        <f>IF(X7="",NA(),X7)</f>
        <v>103.69</v>
      </c>
      <c r="Y6" s="36">
        <f t="shared" ref="Y6:AG6" si="4">IF(Y7="",NA(),Y7)</f>
        <v>109.94</v>
      </c>
      <c r="Z6" s="36">
        <f t="shared" si="4"/>
        <v>107.65</v>
      </c>
      <c r="AA6" s="36">
        <f t="shared" si="4"/>
        <v>103.83</v>
      </c>
      <c r="AB6" s="36">
        <f t="shared" si="4"/>
        <v>122.24</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529.91999999999996</v>
      </c>
      <c r="AU6" s="36">
        <f t="shared" ref="AU6:BC6" si="6">IF(AU7="",NA(),AU7)</f>
        <v>495.6</v>
      </c>
      <c r="AV6" s="36">
        <f t="shared" si="6"/>
        <v>357.64</v>
      </c>
      <c r="AW6" s="36">
        <f t="shared" si="6"/>
        <v>328.74</v>
      </c>
      <c r="AX6" s="36">
        <f t="shared" si="6"/>
        <v>246.16</v>
      </c>
      <c r="AY6" s="36">
        <f t="shared" si="6"/>
        <v>357.82</v>
      </c>
      <c r="AZ6" s="36">
        <f t="shared" si="6"/>
        <v>355.5</v>
      </c>
      <c r="BA6" s="36">
        <f t="shared" si="6"/>
        <v>349.83</v>
      </c>
      <c r="BB6" s="36">
        <f t="shared" si="6"/>
        <v>360.86</v>
      </c>
      <c r="BC6" s="36">
        <f t="shared" si="6"/>
        <v>350.79</v>
      </c>
      <c r="BD6" s="35" t="str">
        <f>IF(BD7="","",IF(BD7="-","【-】","【"&amp;SUBSTITUTE(TEXT(BD7,"#,##0.00"),"-","△")&amp;"】"))</f>
        <v>【260.31】</v>
      </c>
      <c r="BE6" s="36">
        <f>IF(BE7="",NA(),BE7)</f>
        <v>561.30999999999995</v>
      </c>
      <c r="BF6" s="36">
        <f t="shared" ref="BF6:BN6" si="7">IF(BF7="",NA(),BF7)</f>
        <v>531.94000000000005</v>
      </c>
      <c r="BG6" s="36">
        <f t="shared" si="7"/>
        <v>680.35</v>
      </c>
      <c r="BH6" s="36">
        <f t="shared" si="7"/>
        <v>666.48</v>
      </c>
      <c r="BI6" s="36">
        <f t="shared" si="7"/>
        <v>663.33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100.66</v>
      </c>
      <c r="BQ6" s="36">
        <f t="shared" ref="BQ6:BY6" si="8">IF(BQ7="",NA(),BQ7)</f>
        <v>104.58</v>
      </c>
      <c r="BR6" s="36">
        <f t="shared" si="8"/>
        <v>98.88</v>
      </c>
      <c r="BS6" s="36">
        <f t="shared" si="8"/>
        <v>97.3</v>
      </c>
      <c r="BT6" s="36">
        <f t="shared" si="8"/>
        <v>94.48</v>
      </c>
      <c r="BU6" s="36">
        <f t="shared" si="8"/>
        <v>106.01</v>
      </c>
      <c r="BV6" s="36">
        <f t="shared" si="8"/>
        <v>104.57</v>
      </c>
      <c r="BW6" s="36">
        <f t="shared" si="8"/>
        <v>103.54</v>
      </c>
      <c r="BX6" s="36">
        <f t="shared" si="8"/>
        <v>103.32</v>
      </c>
      <c r="BY6" s="36">
        <f t="shared" si="8"/>
        <v>100.85</v>
      </c>
      <c r="BZ6" s="35" t="str">
        <f>IF(BZ7="","",IF(BZ7="-","【-】","【"&amp;SUBSTITUTE(TEXT(BZ7,"#,##0.00"),"-","△")&amp;"】"))</f>
        <v>【100.05】</v>
      </c>
      <c r="CA6" s="36">
        <f>IF(CA7="",NA(),CA7)</f>
        <v>160.22999999999999</v>
      </c>
      <c r="CB6" s="36">
        <f t="shared" ref="CB6:CJ6" si="9">IF(CB7="",NA(),CB7)</f>
        <v>154.47999999999999</v>
      </c>
      <c r="CC6" s="36">
        <f t="shared" si="9"/>
        <v>163.98</v>
      </c>
      <c r="CD6" s="36">
        <f t="shared" si="9"/>
        <v>166.68</v>
      </c>
      <c r="CE6" s="36">
        <f t="shared" si="9"/>
        <v>166.44</v>
      </c>
      <c r="CF6" s="36">
        <f t="shared" si="9"/>
        <v>162.24</v>
      </c>
      <c r="CG6" s="36">
        <f t="shared" si="9"/>
        <v>165.47</v>
      </c>
      <c r="CH6" s="36">
        <f t="shared" si="9"/>
        <v>167.46</v>
      </c>
      <c r="CI6" s="36">
        <f t="shared" si="9"/>
        <v>168.56</v>
      </c>
      <c r="CJ6" s="36">
        <f t="shared" si="9"/>
        <v>167.1</v>
      </c>
      <c r="CK6" s="35" t="str">
        <f>IF(CK7="","",IF(CK7="-","【-】","【"&amp;SUBSTITUTE(TEXT(CK7,"#,##0.00"),"-","△")&amp;"】"))</f>
        <v>【166.40】</v>
      </c>
      <c r="CL6" s="36">
        <f>IF(CL7="",NA(),CL7)</f>
        <v>42.03</v>
      </c>
      <c r="CM6" s="36">
        <f t="shared" ref="CM6:CU6" si="10">IF(CM7="",NA(),CM7)</f>
        <v>41.66</v>
      </c>
      <c r="CN6" s="36">
        <f t="shared" si="10"/>
        <v>40.5</v>
      </c>
      <c r="CO6" s="36">
        <f t="shared" si="10"/>
        <v>39.64</v>
      </c>
      <c r="CP6" s="36">
        <f t="shared" si="10"/>
        <v>39.94</v>
      </c>
      <c r="CQ6" s="36">
        <f t="shared" si="10"/>
        <v>59.11</v>
      </c>
      <c r="CR6" s="36">
        <f t="shared" si="10"/>
        <v>59.74</v>
      </c>
      <c r="CS6" s="36">
        <f t="shared" si="10"/>
        <v>59.46</v>
      </c>
      <c r="CT6" s="36">
        <f t="shared" si="10"/>
        <v>59.51</v>
      </c>
      <c r="CU6" s="36">
        <f t="shared" si="10"/>
        <v>59.91</v>
      </c>
      <c r="CV6" s="35" t="str">
        <f>IF(CV7="","",IF(CV7="-","【-】","【"&amp;SUBSTITUTE(TEXT(CV7,"#,##0.00"),"-","△")&amp;"】"))</f>
        <v>【60.69】</v>
      </c>
      <c r="CW6" s="36">
        <f>IF(CW7="",NA(),CW7)</f>
        <v>82.47</v>
      </c>
      <c r="CX6" s="36">
        <f t="shared" ref="CX6:DF6" si="11">IF(CX7="",NA(),CX7)</f>
        <v>82.68</v>
      </c>
      <c r="CY6" s="36">
        <f t="shared" si="11"/>
        <v>82.99</v>
      </c>
      <c r="CZ6" s="36">
        <f t="shared" si="11"/>
        <v>83.23</v>
      </c>
      <c r="DA6" s="36">
        <f t="shared" si="11"/>
        <v>83.45</v>
      </c>
      <c r="DB6" s="36">
        <f t="shared" si="11"/>
        <v>87.91</v>
      </c>
      <c r="DC6" s="36">
        <f t="shared" si="11"/>
        <v>87.28</v>
      </c>
      <c r="DD6" s="36">
        <f t="shared" si="11"/>
        <v>87.41</v>
      </c>
      <c r="DE6" s="36">
        <f t="shared" si="11"/>
        <v>87.08</v>
      </c>
      <c r="DF6" s="36">
        <f t="shared" si="11"/>
        <v>87.26</v>
      </c>
      <c r="DG6" s="35" t="str">
        <f>IF(DG7="","",IF(DG7="-","【-】","【"&amp;SUBSTITUTE(TEXT(DG7,"#,##0.00"),"-","△")&amp;"】"))</f>
        <v>【89.82】</v>
      </c>
      <c r="DH6" s="36">
        <f>IF(DH7="",NA(),DH7)</f>
        <v>51.85</v>
      </c>
      <c r="DI6" s="36">
        <f t="shared" ref="DI6:DQ6" si="12">IF(DI7="",NA(),DI7)</f>
        <v>53.17</v>
      </c>
      <c r="DJ6" s="36">
        <f t="shared" si="12"/>
        <v>47.75</v>
      </c>
      <c r="DK6" s="36">
        <f t="shared" si="12"/>
        <v>48.67</v>
      </c>
      <c r="DL6" s="36">
        <f t="shared" si="12"/>
        <v>48.97</v>
      </c>
      <c r="DM6" s="36">
        <f t="shared" si="12"/>
        <v>46.88</v>
      </c>
      <c r="DN6" s="36">
        <f t="shared" si="12"/>
        <v>46.94</v>
      </c>
      <c r="DO6" s="36">
        <f t="shared" si="12"/>
        <v>47.62</v>
      </c>
      <c r="DP6" s="36">
        <f t="shared" si="12"/>
        <v>48.55</v>
      </c>
      <c r="DQ6" s="36">
        <f t="shared" si="12"/>
        <v>49.2</v>
      </c>
      <c r="DR6" s="35" t="str">
        <f>IF(DR7="","",IF(DR7="-","【-】","【"&amp;SUBSTITUTE(TEXT(DR7,"#,##0.00"),"-","△")&amp;"】"))</f>
        <v>【50.19】</v>
      </c>
      <c r="DS6" s="36">
        <f>IF(DS7="",NA(),DS7)</f>
        <v>11.08</v>
      </c>
      <c r="DT6" s="36">
        <f t="shared" ref="DT6:EB6" si="13">IF(DT7="",NA(),DT7)</f>
        <v>19.420000000000002</v>
      </c>
      <c r="DU6" s="36">
        <f t="shared" si="13"/>
        <v>27.58</v>
      </c>
      <c r="DV6" s="36">
        <f t="shared" si="13"/>
        <v>25.86</v>
      </c>
      <c r="DW6" s="36">
        <f t="shared" si="13"/>
        <v>25.5</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v>
      </c>
      <c r="EE6" s="36">
        <f t="shared" ref="EE6:EM6" si="14">IF(EE7="",NA(),EE7)</f>
        <v>0.03</v>
      </c>
      <c r="EF6" s="36">
        <f t="shared" si="14"/>
        <v>0.47</v>
      </c>
      <c r="EG6" s="36">
        <f t="shared" si="14"/>
        <v>0.3</v>
      </c>
      <c r="EH6" s="36">
        <f t="shared" si="14"/>
        <v>0.48</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302082</v>
      </c>
      <c r="D7" s="38">
        <v>46</v>
      </c>
      <c r="E7" s="38">
        <v>1</v>
      </c>
      <c r="F7" s="38">
        <v>0</v>
      </c>
      <c r="G7" s="38">
        <v>1</v>
      </c>
      <c r="H7" s="38" t="s">
        <v>93</v>
      </c>
      <c r="I7" s="38" t="s">
        <v>94</v>
      </c>
      <c r="J7" s="38" t="s">
        <v>95</v>
      </c>
      <c r="K7" s="38" t="s">
        <v>96</v>
      </c>
      <c r="L7" s="38" t="s">
        <v>97</v>
      </c>
      <c r="M7" s="38" t="s">
        <v>98</v>
      </c>
      <c r="N7" s="39" t="s">
        <v>99</v>
      </c>
      <c r="O7" s="39">
        <v>58.7</v>
      </c>
      <c r="P7" s="39">
        <v>94.9</v>
      </c>
      <c r="Q7" s="39">
        <v>3600</v>
      </c>
      <c r="R7" s="39">
        <v>61094</v>
      </c>
      <c r="S7" s="39">
        <v>228.21</v>
      </c>
      <c r="T7" s="39">
        <v>267.70999999999998</v>
      </c>
      <c r="U7" s="39">
        <v>57776</v>
      </c>
      <c r="V7" s="39">
        <v>143.66999999999999</v>
      </c>
      <c r="W7" s="39">
        <v>402.14</v>
      </c>
      <c r="X7" s="39">
        <v>103.69</v>
      </c>
      <c r="Y7" s="39">
        <v>109.94</v>
      </c>
      <c r="Z7" s="39">
        <v>107.65</v>
      </c>
      <c r="AA7" s="39">
        <v>103.83</v>
      </c>
      <c r="AB7" s="39">
        <v>122.24</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529.91999999999996</v>
      </c>
      <c r="AU7" s="39">
        <v>495.6</v>
      </c>
      <c r="AV7" s="39">
        <v>357.64</v>
      </c>
      <c r="AW7" s="39">
        <v>328.74</v>
      </c>
      <c r="AX7" s="39">
        <v>246.16</v>
      </c>
      <c r="AY7" s="39">
        <v>357.82</v>
      </c>
      <c r="AZ7" s="39">
        <v>355.5</v>
      </c>
      <c r="BA7" s="39">
        <v>349.83</v>
      </c>
      <c r="BB7" s="39">
        <v>360.86</v>
      </c>
      <c r="BC7" s="39">
        <v>350.79</v>
      </c>
      <c r="BD7" s="39">
        <v>260.31</v>
      </c>
      <c r="BE7" s="39">
        <v>561.30999999999995</v>
      </c>
      <c r="BF7" s="39">
        <v>531.94000000000005</v>
      </c>
      <c r="BG7" s="39">
        <v>680.35</v>
      </c>
      <c r="BH7" s="39">
        <v>666.48</v>
      </c>
      <c r="BI7" s="39">
        <v>663.33</v>
      </c>
      <c r="BJ7" s="39">
        <v>307.45999999999998</v>
      </c>
      <c r="BK7" s="39">
        <v>312.58</v>
      </c>
      <c r="BL7" s="39">
        <v>314.87</v>
      </c>
      <c r="BM7" s="39">
        <v>309.27999999999997</v>
      </c>
      <c r="BN7" s="39">
        <v>322.92</v>
      </c>
      <c r="BO7" s="39">
        <v>275.67</v>
      </c>
      <c r="BP7" s="39">
        <v>100.66</v>
      </c>
      <c r="BQ7" s="39">
        <v>104.58</v>
      </c>
      <c r="BR7" s="39">
        <v>98.88</v>
      </c>
      <c r="BS7" s="39">
        <v>97.3</v>
      </c>
      <c r="BT7" s="39">
        <v>94.48</v>
      </c>
      <c r="BU7" s="39">
        <v>106.01</v>
      </c>
      <c r="BV7" s="39">
        <v>104.57</v>
      </c>
      <c r="BW7" s="39">
        <v>103.54</v>
      </c>
      <c r="BX7" s="39">
        <v>103.32</v>
      </c>
      <c r="BY7" s="39">
        <v>100.85</v>
      </c>
      <c r="BZ7" s="39">
        <v>100.05</v>
      </c>
      <c r="CA7" s="39">
        <v>160.22999999999999</v>
      </c>
      <c r="CB7" s="39">
        <v>154.47999999999999</v>
      </c>
      <c r="CC7" s="39">
        <v>163.98</v>
      </c>
      <c r="CD7" s="39">
        <v>166.68</v>
      </c>
      <c r="CE7" s="39">
        <v>166.44</v>
      </c>
      <c r="CF7" s="39">
        <v>162.24</v>
      </c>
      <c r="CG7" s="39">
        <v>165.47</v>
      </c>
      <c r="CH7" s="39">
        <v>167.46</v>
      </c>
      <c r="CI7" s="39">
        <v>168.56</v>
      </c>
      <c r="CJ7" s="39">
        <v>167.1</v>
      </c>
      <c r="CK7" s="39">
        <v>166.4</v>
      </c>
      <c r="CL7" s="39">
        <v>42.03</v>
      </c>
      <c r="CM7" s="39">
        <v>41.66</v>
      </c>
      <c r="CN7" s="39">
        <v>40.5</v>
      </c>
      <c r="CO7" s="39">
        <v>39.64</v>
      </c>
      <c r="CP7" s="39">
        <v>39.94</v>
      </c>
      <c r="CQ7" s="39">
        <v>59.11</v>
      </c>
      <c r="CR7" s="39">
        <v>59.74</v>
      </c>
      <c r="CS7" s="39">
        <v>59.46</v>
      </c>
      <c r="CT7" s="39">
        <v>59.51</v>
      </c>
      <c r="CU7" s="39">
        <v>59.91</v>
      </c>
      <c r="CV7" s="39">
        <v>60.69</v>
      </c>
      <c r="CW7" s="39">
        <v>82.47</v>
      </c>
      <c r="CX7" s="39">
        <v>82.68</v>
      </c>
      <c r="CY7" s="39">
        <v>82.99</v>
      </c>
      <c r="CZ7" s="39">
        <v>83.23</v>
      </c>
      <c r="DA7" s="39">
        <v>83.45</v>
      </c>
      <c r="DB7" s="39">
        <v>87.91</v>
      </c>
      <c r="DC7" s="39">
        <v>87.28</v>
      </c>
      <c r="DD7" s="39">
        <v>87.41</v>
      </c>
      <c r="DE7" s="39">
        <v>87.08</v>
      </c>
      <c r="DF7" s="39">
        <v>87.26</v>
      </c>
      <c r="DG7" s="39">
        <v>89.82</v>
      </c>
      <c r="DH7" s="39">
        <v>51.85</v>
      </c>
      <c r="DI7" s="39">
        <v>53.17</v>
      </c>
      <c r="DJ7" s="39">
        <v>47.75</v>
      </c>
      <c r="DK7" s="39">
        <v>48.67</v>
      </c>
      <c r="DL7" s="39">
        <v>48.97</v>
      </c>
      <c r="DM7" s="39">
        <v>46.88</v>
      </c>
      <c r="DN7" s="39">
        <v>46.94</v>
      </c>
      <c r="DO7" s="39">
        <v>47.62</v>
      </c>
      <c r="DP7" s="39">
        <v>48.55</v>
      </c>
      <c r="DQ7" s="39">
        <v>49.2</v>
      </c>
      <c r="DR7" s="39">
        <v>50.19</v>
      </c>
      <c r="DS7" s="39">
        <v>11.08</v>
      </c>
      <c r="DT7" s="39">
        <v>19.420000000000002</v>
      </c>
      <c r="DU7" s="39">
        <v>27.58</v>
      </c>
      <c r="DV7" s="39">
        <v>25.86</v>
      </c>
      <c r="DW7" s="39">
        <v>25.5</v>
      </c>
      <c r="DX7" s="39">
        <v>13.39</v>
      </c>
      <c r="DY7" s="39">
        <v>14.48</v>
      </c>
      <c r="DZ7" s="39">
        <v>16.27</v>
      </c>
      <c r="EA7" s="39">
        <v>17.11</v>
      </c>
      <c r="EB7" s="39">
        <v>18.329999999999998</v>
      </c>
      <c r="EC7" s="39">
        <v>20.63</v>
      </c>
      <c r="ED7" s="39">
        <v>0.5</v>
      </c>
      <c r="EE7" s="39">
        <v>0.03</v>
      </c>
      <c r="EF7" s="39">
        <v>0.47</v>
      </c>
      <c r="EG7" s="39">
        <v>0.3</v>
      </c>
      <c r="EH7" s="39">
        <v>0.48</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岩田　英樹_水道総務課</cp:lastModifiedBy>
  <cp:lastPrinted>2022-02-02T02:02:33Z</cp:lastPrinted>
  <dcterms:created xsi:type="dcterms:W3CDTF">2021-12-03T06:54:36Z</dcterms:created>
  <dcterms:modified xsi:type="dcterms:W3CDTF">2022-02-03T08:16:09Z</dcterms:modified>
  <cp:category/>
</cp:coreProperties>
</file>