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p-sv\syoukou\商工係\新宮駅東市営駐車場関係\12財政課や県からの照会関係\R3\経営比較分析表の分析等について（依頼）\"/>
    </mc:Choice>
  </mc:AlternateContent>
  <workbookProtection workbookAlgorithmName="SHA-512" workbookHashValue="PLmmTslTNZb/F7Uf8JGkyi7Jx8qoJsjLnluwsWBO1uMLSpZc9rvQgR8eOhUUZbvJiXMh0vOytfB7CYZGPwicyw==" workbookSaltValue="PObwGTCcy68UfmzTgQhJgw==" workbookSpinCount="100000" lockStructure="1"/>
  <bookViews>
    <workbookView xWindow="0" yWindow="0" windowWidth="10020" windowHeight="44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BZ30" i="4"/>
  <c r="LT76" i="4"/>
  <c r="GQ51" i="4"/>
  <c r="LH30" i="4"/>
  <c r="IE76" i="4"/>
  <c r="BZ51" i="4"/>
  <c r="GQ30" i="4"/>
  <c r="BG30" i="4"/>
  <c r="LE76" i="4"/>
  <c r="FX51" i="4"/>
  <c r="AV76" i="4"/>
  <c r="KO51" i="4"/>
  <c r="BG51" i="4"/>
  <c r="FX30" i="4"/>
  <c r="KO30" i="4"/>
  <c r="HP76" i="4"/>
  <c r="JV30" i="4"/>
  <c r="HA76" i="4"/>
  <c r="AN51" i="4"/>
  <c r="FE30" i="4"/>
  <c r="FE51" i="4"/>
  <c r="AN30" i="4"/>
  <c r="JV51" i="4"/>
  <c r="AG76" i="4"/>
  <c r="KP76" i="4"/>
  <c r="KA76" i="4"/>
  <c r="EL51" i="4"/>
  <c r="JC30" i="4"/>
  <c r="GL76" i="4"/>
  <c r="U51" i="4"/>
  <c r="EL30" i="4"/>
  <c r="U30" i="4"/>
  <c r="R76" i="4"/>
  <c r="JC51"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<sst xmlns="http://schemas.openxmlformats.org/spreadsheetml/2006/main" count="278" uniqueCount="128">
  <si>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</si>
  <si>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</si>
  <si>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</si>
  <si>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</si>
  <si>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</si>
  <si>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</si>
  <si>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</si>
  <si>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</si>
  <si>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</si>
  <si>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</si>
  <si>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</si>
  <si>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</si>
  <si>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</si>
  <si>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</si>
  <si>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</si>
  <si>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</si>
  <si>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</si>
  <si>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</si>
  <si>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</si>
  <si>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</si>
  <si>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</si>
  <si>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</si>
  <si>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</si>
  <si>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</si>
  <si>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</si>
  <si>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</si>
  <si>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</si>
  <si>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</si>
  <si>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</si>
  <si>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</si>
  <si>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</si>
  <si>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</si>
  <si>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</si>
  <si>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</si>
  <si>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</si>
  <si>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</si>
  <si>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</si>
  <si>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</si>
  <si>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</si>
  <si>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</si>
  <si>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</si>
  <si>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</si>
  <si>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</si>
  <si>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</si>
  <si>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</si>
  <si>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</si>
  <si>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</si>
  <si>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</si>
  <si>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</si>
  <si>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</si>
  <si>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</si>
  <si>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</si>
  <si>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</si>
  <si>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</si>
  <si>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</si>
  <si>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</si>
  <si>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</si>
  <si>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</si>
  <si>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</si>
  <si>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</si>
  <si>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</si>
  <si>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</si>
  <si>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</si>
  <si>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</si>
  <si>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</si>
  <si>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</si>
  <si>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</si>
  <si>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</si>
  <si>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</si>
  <si>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</si>
  <si>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</si>
  <si>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</si>
  <si>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</si>
  <si>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</si>
  <si>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</si>
  <si>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</si>
  <si>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</si>
  <si>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</si>
  <si>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</si>
  <si>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</si>
  <si>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</si>
  <si>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</si>
  <si>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</si>
  <si>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</si>
  <si>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</si>
  <si>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</si>
  <si>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</si>
  <si>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</si>
  <si>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</si>
  <si>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</si>
  <si>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</si>
  <si>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</si>
  <si>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</si>
  <si>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</si>
  <si>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</si>
  <si>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</si>
  <si>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</si>
  <si>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</si>
  <si>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</si>
  <si>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</si>
  <si>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</si>
  <si>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</si>
  <si>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</si>
  <si>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</si>
  <si>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</si>
  <si>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</si>
  <si>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</si>
  <si>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和歌山県　新宮市</t>
  </si>
  <si>
    <t>新宮駅東市営駐車場（はまゆう）</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</si>
  <si>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</si>
  <si>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</si>
  <si>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</si>
  <si>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</si>
  <si>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</si>
  <si>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</si>
  <si>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</si>
  <si>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</si>
  <si>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</si>
  <si>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</si>
  <si>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</si>
  <si>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</si>
  <si>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</si>
  <si>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</si>
  <si>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</si>
  <si>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⑧令和元年度に隣接地を駐車場として新たに整備を実施し、また、従来使用していた駐車場の路面舗装工事を行った。
⑩令和元年度に行った整備事業の企業債を令和４年度より償還開始予定。</t>
    <phoneticPr fontId="5"/>
  </si>
  <si>
    <t>⑪稼働率は、平均値を大きく下回る水準ではあるものの、駅付近に位置し、一般駐車及び定期駐車の安定した利用が継続しているため、収益に関して現状は特に問題はないが、新型コロナウイルスの影響が続けば収益にも影響がある可能性がある。今後も市広報誌や市ＨＰなどによる利用促進を図っていく。</t>
    <rPh sb="67" eb="69">
      <t>ゲンジョウ</t>
    </rPh>
    <rPh sb="79" eb="81">
      <t>シンガタ</t>
    </rPh>
    <rPh sb="89" eb="91">
      <t>エイキョウ</t>
    </rPh>
    <rPh sb="92" eb="93">
      <t>ツヅ</t>
    </rPh>
    <rPh sb="95" eb="97">
      <t>シュウエキ</t>
    </rPh>
    <rPh sb="99" eb="101">
      <t>エイキョウ</t>
    </rPh>
    <rPh sb="104" eb="107">
      <t>カノウセイ</t>
    </rPh>
    <phoneticPr fontId="5"/>
  </si>
  <si>
    <t>①収益的収支比率は100％を超えていることから健全経営となっており、費用に見合った収益が確保されている。
②他会計補助金比率は0％で、現在他会計からの補助金はないため、現状では特に問題ない。
③②と同じ。
④収益に対する営業総利益は、平均値と比べ高い水準を保っているため、現状では特に問題ない。
⑤減価償却前営業利益は、新型コロナウイルスの影響により利用台数が減少し、例年よりも大きく減少する結果となった。</t>
    <rPh sb="160" eb="162">
      <t>シンガタ</t>
    </rPh>
    <rPh sb="170" eb="172">
      <t>エイキョウ</t>
    </rPh>
    <rPh sb="184" eb="186">
      <t>レイネン</t>
    </rPh>
    <rPh sb="189" eb="190">
      <t>オオ</t>
    </rPh>
    <rPh sb="192" eb="194">
      <t>ゲンショウ</t>
    </rPh>
    <rPh sb="196" eb="198">
      <t>ケッカ</t>
    </rPh>
    <phoneticPr fontId="5"/>
  </si>
  <si>
    <t>当駐車場は、新宮駅に隣接する時間貸し駐車場であり、新宮駅の利用促進及びまちなか観光推進に向けて大きな役割を果たしている。令和２年度は新型コロナウイルスの影響もあり利用台数が減少したが、今後も、引き続き市広報誌や市ＨＰへの掲載を行うとともに、利用者にとってより便利な施設となるような改善等を行い、一般駐車及び定期駐車利用者の増加を図ることによって、駐車場使用料増加に取り組む予定である。また支出面では、すでに機械管理及び警備業務を委託していることで、24時間運営や職員の人的配置を行っていない等、経営効率化を図っているが、さらなる経費削減に努め、経営改善を図っていきたい。</t>
    <rPh sb="60" eb="62">
      <t>レイワ</t>
    </rPh>
    <rPh sb="63" eb="65">
      <t>ネンド</t>
    </rPh>
    <rPh sb="66" eb="68">
      <t>シンガタ</t>
    </rPh>
    <rPh sb="76" eb="78">
      <t>エイキョウ</t>
    </rPh>
    <rPh sb="81" eb="83">
      <t>リヨウ</t>
    </rPh>
    <rPh sb="83" eb="85">
      <t>ダイスウ</t>
    </rPh>
    <rPh sb="86" eb="8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</si>
</sst>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299.89999999999998</c:v>
                </c:pt>
                <c:pt idx="1">
                  <c:v>313.7</c:v>
                </c:pt>
                <c:pt idx="2">
                  <c:v>240</c:v>
                </c:pt>
                <c:pt idx="3">
                  <c:v>292.60000000000002</c:v>
                </c:pt>
                <c:pt idx="4">
                  <c:v>147.9</c:v>
                </c:pt>
              </c:numCache>
            </c:numRef>
          </c:val>
          <c:extLst>
            <c:ext xmlns:c16="http://schemas.microsoft.com/office/drawing/2014/chart" uri="{C3380CC4-5D6E-409C-BE32-E72D297353CC}">
              <c16:uniqueId val="{00000000-34DA-4C7D-917C-AF16C1C5694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34DA-4C7D-917C-AF16C1C5694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59-438A-81DD-FC196F2B61D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BF59-438A-81DD-FC196F2B61D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35D-432C-9F2D-0B0853BE394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35D-432C-9F2D-0B0853BE394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299-4633-8784-F94641141BD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299-4633-8784-F94641141BD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DA3-4309-AFA3-4206C4B488B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8DA3-4309-AFA3-4206C4B488B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63C-4020-B82F-3499B372DB6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B63C-4020-B82F-3499B372DB6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69.7</c:v>
                </c:pt>
                <c:pt idx="1">
                  <c:v>67.099999999999994</c:v>
                </c:pt>
                <c:pt idx="2">
                  <c:v>86.8</c:v>
                </c:pt>
                <c:pt idx="3">
                  <c:v>76.5</c:v>
                </c:pt>
                <c:pt idx="4">
                  <c:v>37.200000000000003</c:v>
                </c:pt>
              </c:numCache>
            </c:numRef>
          </c:val>
          <c:extLst>
            <c:ext xmlns:c16="http://schemas.microsoft.com/office/drawing/2014/chart" uri="{C3380CC4-5D6E-409C-BE32-E72D297353CC}">
              <c16:uniqueId val="{00000000-E6B3-4DA4-BCD4-842259F34FD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E6B3-4DA4-BCD4-842259F34FD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66.7</c:v>
                </c:pt>
                <c:pt idx="1">
                  <c:v>68.099999999999994</c:v>
                </c:pt>
                <c:pt idx="2">
                  <c:v>58.3</c:v>
                </c:pt>
                <c:pt idx="3">
                  <c:v>65.8</c:v>
                </c:pt>
                <c:pt idx="4">
                  <c:v>32.4</c:v>
                </c:pt>
              </c:numCache>
            </c:numRef>
          </c:val>
          <c:extLst>
            <c:ext xmlns:c16="http://schemas.microsoft.com/office/drawing/2014/chart" uri="{C3380CC4-5D6E-409C-BE32-E72D297353CC}">
              <c16:uniqueId val="{00000000-22A7-4BE4-A7B9-2A8A0123839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22A7-4BE4-A7B9-2A8A0123839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5837</c:v>
                </c:pt>
                <c:pt idx="1">
                  <c:v>5942</c:v>
                </c:pt>
                <c:pt idx="2">
                  <c:v>5146</c:v>
                </c:pt>
                <c:pt idx="3">
                  <c:v>5552</c:v>
                </c:pt>
                <c:pt idx="4">
                  <c:v>1438</c:v>
                </c:pt>
              </c:numCache>
            </c:numRef>
          </c:val>
          <c:extLst>
            <c:ext xmlns:c16="http://schemas.microsoft.com/office/drawing/2014/chart" uri="{C3380CC4-5D6E-409C-BE32-E72D297353CC}">
              <c16:uniqueId val="{00000000-EEF4-4374-B27D-C60563E1294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EEF4-4374-B27D-C60563E1294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8"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和歌山県新宮市　新宮駅東市営駐車場（はまゆう）</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9</v>
      </c>
      <c r="NE7" s="7"/>
      <c r="NF7" s="7"/>
      <c r="NG7" s="7"/>
      <c r="NH7" s="7"/>
      <c r="NI7" s="7"/>
      <c r="NJ7" s="7"/>
      <c r="NK7" s="7"/>
      <c r="NL7" s="7"/>
      <c r="NM7" s="7"/>
      <c r="NN7" s="7"/>
      <c r="NO7" s="7"/>
      <c r="NP7" s="7"/>
      <c r="NQ7" s="8"/>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Ａ３Ｂ１</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データ!N7</f>
        <v>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データ!S7</f>
        <v>駅</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無</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3152</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10</v>
      </c>
      <c r="NE8" s="124"/>
      <c r="NF8" s="9" t="s">
        <v>11</v>
      </c>
      <c r="NG8" s="10"/>
      <c r="NH8" s="10"/>
      <c r="NI8" s="10"/>
      <c r="NJ8" s="10"/>
      <c r="NK8" s="10"/>
      <c r="NL8" s="10"/>
      <c r="NM8" s="10"/>
      <c r="NN8" s="10"/>
      <c r="NO8" s="10"/>
      <c r="NP8" s="10"/>
      <c r="NQ8" s="11"/>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2" t="s">
        <v>20</v>
      </c>
      <c r="NG9" s="13"/>
      <c r="NH9" s="13"/>
      <c r="NI9" s="13"/>
      <c r="NJ9" s="13"/>
      <c r="NK9" s="13"/>
      <c r="NL9" s="13"/>
      <c r="NM9" s="13"/>
      <c r="NN9" s="13"/>
      <c r="NO9" s="13"/>
      <c r="NP9" s="13"/>
      <c r="NQ9" s="14"/>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115</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広場式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26</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データ!V7</f>
        <v>86</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100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無</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2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23</v>
      </c>
      <c r="NE11" s="121"/>
      <c r="NF11" s="121"/>
      <c r="NG11" s="121"/>
      <c r="NH11" s="121"/>
      <c r="NI11" s="121"/>
      <c r="NJ11" s="121"/>
      <c r="NK11" s="121"/>
      <c r="NL11" s="121"/>
      <c r="NM11" s="121"/>
      <c r="NN11" s="121"/>
      <c r="NO11" s="121"/>
      <c r="NP11" s="121"/>
      <c r="NQ11" s="121"/>
      <c r="NR11" s="12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126</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1" t="s">
        <v>27</v>
      </c>
      <c r="K31" s="102"/>
      <c r="L31" s="102"/>
      <c r="M31" s="102"/>
      <c r="N31" s="102"/>
      <c r="O31" s="102"/>
      <c r="P31" s="102"/>
      <c r="Q31" s="102"/>
      <c r="R31" s="102"/>
      <c r="S31" s="102"/>
      <c r="T31" s="103"/>
      <c r="U31" s="104">
        <f>データ!Y7</f>
        <v>299.89999999999998</v>
      </c>
      <c r="V31" s="104"/>
      <c r="W31" s="104"/>
      <c r="X31" s="104"/>
      <c r="Y31" s="104"/>
      <c r="Z31" s="104"/>
      <c r="AA31" s="104"/>
      <c r="AB31" s="104"/>
      <c r="AC31" s="104"/>
      <c r="AD31" s="104"/>
      <c r="AE31" s="104"/>
      <c r="AF31" s="104"/>
      <c r="AG31" s="104"/>
      <c r="AH31" s="104"/>
      <c r="AI31" s="104"/>
      <c r="AJ31" s="104"/>
      <c r="AK31" s="104"/>
      <c r="AL31" s="104"/>
      <c r="AM31" s="104"/>
      <c r="AN31" s="104">
        <f>データ!Z7</f>
        <v>313.7</v>
      </c>
      <c r="AO31" s="104"/>
      <c r="AP31" s="104"/>
      <c r="AQ31" s="104"/>
      <c r="AR31" s="104"/>
      <c r="AS31" s="104"/>
      <c r="AT31" s="104"/>
      <c r="AU31" s="104"/>
      <c r="AV31" s="104"/>
      <c r="AW31" s="104"/>
      <c r="AX31" s="104"/>
      <c r="AY31" s="104"/>
      <c r="AZ31" s="104"/>
      <c r="BA31" s="104"/>
      <c r="BB31" s="104"/>
      <c r="BC31" s="104"/>
      <c r="BD31" s="104"/>
      <c r="BE31" s="104"/>
      <c r="BF31" s="104"/>
      <c r="BG31" s="104">
        <f>データ!AA7</f>
        <v>240</v>
      </c>
      <c r="BH31" s="104"/>
      <c r="BI31" s="104"/>
      <c r="BJ31" s="104"/>
      <c r="BK31" s="104"/>
      <c r="BL31" s="104"/>
      <c r="BM31" s="104"/>
      <c r="BN31" s="104"/>
      <c r="BO31" s="104"/>
      <c r="BP31" s="104"/>
      <c r="BQ31" s="104"/>
      <c r="BR31" s="104"/>
      <c r="BS31" s="104"/>
      <c r="BT31" s="104"/>
      <c r="BU31" s="104"/>
      <c r="BV31" s="104"/>
      <c r="BW31" s="104"/>
      <c r="BX31" s="104"/>
      <c r="BY31" s="104"/>
      <c r="BZ31" s="104">
        <f>データ!AB7</f>
        <v>292.60000000000002</v>
      </c>
      <c r="CA31" s="104"/>
      <c r="CB31" s="104"/>
      <c r="CC31" s="104"/>
      <c r="CD31" s="104"/>
      <c r="CE31" s="104"/>
      <c r="CF31" s="104"/>
      <c r="CG31" s="104"/>
      <c r="CH31" s="104"/>
      <c r="CI31" s="104"/>
      <c r="CJ31" s="104"/>
      <c r="CK31" s="104"/>
      <c r="CL31" s="104"/>
      <c r="CM31" s="104"/>
      <c r="CN31" s="104"/>
      <c r="CO31" s="104"/>
      <c r="CP31" s="104"/>
      <c r="CQ31" s="104"/>
      <c r="CR31" s="104"/>
      <c r="CS31" s="104">
        <f>データ!AC7</f>
        <v>147.9</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69.7</v>
      </c>
      <c r="JD31" s="81"/>
      <c r="JE31" s="81"/>
      <c r="JF31" s="81"/>
      <c r="JG31" s="81"/>
      <c r="JH31" s="81"/>
      <c r="JI31" s="81"/>
      <c r="JJ31" s="81"/>
      <c r="JK31" s="81"/>
      <c r="JL31" s="81"/>
      <c r="JM31" s="81"/>
      <c r="JN31" s="81"/>
      <c r="JO31" s="81"/>
      <c r="JP31" s="81"/>
      <c r="JQ31" s="81"/>
      <c r="JR31" s="81"/>
      <c r="JS31" s="81"/>
      <c r="JT31" s="81"/>
      <c r="JU31" s="82"/>
      <c r="JV31" s="80">
        <f>データ!DL7</f>
        <v>67.099999999999994</v>
      </c>
      <c r="JW31" s="81"/>
      <c r="JX31" s="81"/>
      <c r="JY31" s="81"/>
      <c r="JZ31" s="81"/>
      <c r="KA31" s="81"/>
      <c r="KB31" s="81"/>
      <c r="KC31" s="81"/>
      <c r="KD31" s="81"/>
      <c r="KE31" s="81"/>
      <c r="KF31" s="81"/>
      <c r="KG31" s="81"/>
      <c r="KH31" s="81"/>
      <c r="KI31" s="81"/>
      <c r="KJ31" s="81"/>
      <c r="KK31" s="81"/>
      <c r="KL31" s="81"/>
      <c r="KM31" s="81"/>
      <c r="KN31" s="82"/>
      <c r="KO31" s="80">
        <f>データ!DM7</f>
        <v>86.8</v>
      </c>
      <c r="KP31" s="81"/>
      <c r="KQ31" s="81"/>
      <c r="KR31" s="81"/>
      <c r="KS31" s="81"/>
      <c r="KT31" s="81"/>
      <c r="KU31" s="81"/>
      <c r="KV31" s="81"/>
      <c r="KW31" s="81"/>
      <c r="KX31" s="81"/>
      <c r="KY31" s="81"/>
      <c r="KZ31" s="81"/>
      <c r="LA31" s="81"/>
      <c r="LB31" s="81"/>
      <c r="LC31" s="81"/>
      <c r="LD31" s="81"/>
      <c r="LE31" s="81"/>
      <c r="LF31" s="81"/>
      <c r="LG31" s="82"/>
      <c r="LH31" s="80">
        <f>データ!DN7</f>
        <v>76.5</v>
      </c>
      <c r="LI31" s="81"/>
      <c r="LJ31" s="81"/>
      <c r="LK31" s="81"/>
      <c r="LL31" s="81"/>
      <c r="LM31" s="81"/>
      <c r="LN31" s="81"/>
      <c r="LO31" s="81"/>
      <c r="LP31" s="81"/>
      <c r="LQ31" s="81"/>
      <c r="LR31" s="81"/>
      <c r="LS31" s="81"/>
      <c r="LT31" s="81"/>
      <c r="LU31" s="81"/>
      <c r="LV31" s="81"/>
      <c r="LW31" s="81"/>
      <c r="LX31" s="81"/>
      <c r="LY31" s="81"/>
      <c r="LZ31" s="82"/>
      <c r="MA31" s="80">
        <f>データ!DO7</f>
        <v>37.200000000000003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1" t="s">
        <v>29</v>
      </c>
      <c r="K32" s="102"/>
      <c r="L32" s="102"/>
      <c r="M32" s="102"/>
      <c r="N32" s="102"/>
      <c r="O32" s="102"/>
      <c r="P32" s="102"/>
      <c r="Q32" s="102"/>
      <c r="R32" s="102"/>
      <c r="S32" s="102"/>
      <c r="T32" s="103"/>
      <c r="U32" s="104">
        <f>データ!AD7</f>
        <v>378</v>
      </c>
      <c r="V32" s="104"/>
      <c r="W32" s="104"/>
      <c r="X32" s="104"/>
      <c r="Y32" s="104"/>
      <c r="Z32" s="104"/>
      <c r="AA32" s="104"/>
      <c r="AB32" s="104"/>
      <c r="AC32" s="104"/>
      <c r="AD32" s="104"/>
      <c r="AE32" s="104"/>
      <c r="AF32" s="104"/>
      <c r="AG32" s="104"/>
      <c r="AH32" s="104"/>
      <c r="AI32" s="104"/>
      <c r="AJ32" s="104"/>
      <c r="AK32" s="104"/>
      <c r="AL32" s="104"/>
      <c r="AM32" s="104"/>
      <c r="AN32" s="104">
        <f>データ!AE7</f>
        <v>477.8</v>
      </c>
      <c r="AO32" s="104"/>
      <c r="AP32" s="104"/>
      <c r="AQ32" s="104"/>
      <c r="AR32" s="104"/>
      <c r="AS32" s="104"/>
      <c r="AT32" s="104"/>
      <c r="AU32" s="104"/>
      <c r="AV32" s="104"/>
      <c r="AW32" s="104"/>
      <c r="AX32" s="104"/>
      <c r="AY32" s="104"/>
      <c r="AZ32" s="104"/>
      <c r="BA32" s="104"/>
      <c r="BB32" s="104"/>
      <c r="BC32" s="104"/>
      <c r="BD32" s="104"/>
      <c r="BE32" s="104"/>
      <c r="BF32" s="104"/>
      <c r="BG32" s="104">
        <f>データ!AF7</f>
        <v>373.2</v>
      </c>
      <c r="BH32" s="104"/>
      <c r="BI32" s="104"/>
      <c r="BJ32" s="104"/>
      <c r="BK32" s="104"/>
      <c r="BL32" s="104"/>
      <c r="BM32" s="104"/>
      <c r="BN32" s="104"/>
      <c r="BO32" s="104"/>
      <c r="BP32" s="104"/>
      <c r="BQ32" s="104"/>
      <c r="BR32" s="104"/>
      <c r="BS32" s="104"/>
      <c r="BT32" s="104"/>
      <c r="BU32" s="104"/>
      <c r="BV32" s="104"/>
      <c r="BW32" s="104"/>
      <c r="BX32" s="104"/>
      <c r="BY32" s="104"/>
      <c r="BZ32" s="104">
        <f>データ!AG7</f>
        <v>742.8</v>
      </c>
      <c r="CA32" s="104"/>
      <c r="CB32" s="104"/>
      <c r="CC32" s="104"/>
      <c r="CD32" s="104"/>
      <c r="CE32" s="104"/>
      <c r="CF32" s="104"/>
      <c r="CG32" s="104"/>
      <c r="CH32" s="104"/>
      <c r="CI32" s="104"/>
      <c r="CJ32" s="104"/>
      <c r="CK32" s="104"/>
      <c r="CL32" s="104"/>
      <c r="CM32" s="104"/>
      <c r="CN32" s="104"/>
      <c r="CO32" s="104"/>
      <c r="CP32" s="104"/>
      <c r="CQ32" s="104"/>
      <c r="CR32" s="104"/>
      <c r="CS32" s="104">
        <f>データ!AH7</f>
        <v>385.7</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3.1</v>
      </c>
      <c r="EM32" s="104"/>
      <c r="EN32" s="104"/>
      <c r="EO32" s="104"/>
      <c r="EP32" s="104"/>
      <c r="EQ32" s="104"/>
      <c r="ER32" s="104"/>
      <c r="ES32" s="104"/>
      <c r="ET32" s="104"/>
      <c r="EU32" s="104"/>
      <c r="EV32" s="104"/>
      <c r="EW32" s="104"/>
      <c r="EX32" s="104"/>
      <c r="EY32" s="104"/>
      <c r="EZ32" s="104"/>
      <c r="FA32" s="104"/>
      <c r="FB32" s="104"/>
      <c r="FC32" s="104"/>
      <c r="FD32" s="104"/>
      <c r="FE32" s="104">
        <f>データ!AP7</f>
        <v>6.3</v>
      </c>
      <c r="FF32" s="104"/>
      <c r="FG32" s="104"/>
      <c r="FH32" s="104"/>
      <c r="FI32" s="104"/>
      <c r="FJ32" s="104"/>
      <c r="FK32" s="104"/>
      <c r="FL32" s="104"/>
      <c r="FM32" s="104"/>
      <c r="FN32" s="104"/>
      <c r="FO32" s="104"/>
      <c r="FP32" s="104"/>
      <c r="FQ32" s="104"/>
      <c r="FR32" s="104"/>
      <c r="FS32" s="104"/>
      <c r="FT32" s="104"/>
      <c r="FU32" s="104"/>
      <c r="FV32" s="104"/>
      <c r="FW32" s="104"/>
      <c r="FX32" s="104">
        <f>データ!AQ7</f>
        <v>4</v>
      </c>
      <c r="FY32" s="104"/>
      <c r="FZ32" s="104"/>
      <c r="GA32" s="104"/>
      <c r="GB32" s="104"/>
      <c r="GC32" s="104"/>
      <c r="GD32" s="104"/>
      <c r="GE32" s="104"/>
      <c r="GF32" s="104"/>
      <c r="GG32" s="104"/>
      <c r="GH32" s="104"/>
      <c r="GI32" s="104"/>
      <c r="GJ32" s="104"/>
      <c r="GK32" s="104"/>
      <c r="GL32" s="104"/>
      <c r="GM32" s="104"/>
      <c r="GN32" s="104"/>
      <c r="GO32" s="104"/>
      <c r="GP32" s="104"/>
      <c r="GQ32" s="104">
        <f>データ!AR7</f>
        <v>2</v>
      </c>
      <c r="GR32" s="104"/>
      <c r="GS32" s="104"/>
      <c r="GT32" s="104"/>
      <c r="GU32" s="104"/>
      <c r="GV32" s="104"/>
      <c r="GW32" s="104"/>
      <c r="GX32" s="104"/>
      <c r="GY32" s="104"/>
      <c r="GZ32" s="104"/>
      <c r="HA32" s="104"/>
      <c r="HB32" s="104"/>
      <c r="HC32" s="104"/>
      <c r="HD32" s="104"/>
      <c r="HE32" s="104"/>
      <c r="HF32" s="104"/>
      <c r="HG32" s="104"/>
      <c r="HH32" s="104"/>
      <c r="HI32" s="104"/>
      <c r="HJ32" s="104">
        <f>データ!AS7</f>
        <v>9</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124</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125</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1" t="s">
        <v>27</v>
      </c>
      <c r="K52" s="102"/>
      <c r="L52" s="102"/>
      <c r="M52" s="102"/>
      <c r="N52" s="102"/>
      <c r="O52" s="102"/>
      <c r="P52" s="102"/>
      <c r="Q52" s="102"/>
      <c r="R52" s="102"/>
      <c r="S52" s="102"/>
      <c r="T52" s="103"/>
      <c r="U52" s="100">
        <f>データ!AU7</f>
        <v>0</v>
      </c>
      <c r="V52" s="100"/>
      <c r="W52" s="100"/>
      <c r="X52" s="100"/>
      <c r="Y52" s="100"/>
      <c r="Z52" s="100"/>
      <c r="AA52" s="100"/>
      <c r="AB52" s="100"/>
      <c r="AC52" s="100"/>
      <c r="AD52" s="100"/>
      <c r="AE52" s="100"/>
      <c r="AF52" s="100"/>
      <c r="AG52" s="100"/>
      <c r="AH52" s="100"/>
      <c r="AI52" s="100"/>
      <c r="AJ52" s="100"/>
      <c r="AK52" s="100"/>
      <c r="AL52" s="100"/>
      <c r="AM52" s="100"/>
      <c r="AN52" s="100">
        <f>データ!AV7</f>
        <v>0</v>
      </c>
      <c r="AO52" s="100"/>
      <c r="AP52" s="100"/>
      <c r="AQ52" s="100"/>
      <c r="AR52" s="100"/>
      <c r="AS52" s="100"/>
      <c r="AT52" s="100"/>
      <c r="AU52" s="100"/>
      <c r="AV52" s="100"/>
      <c r="AW52" s="100"/>
      <c r="AX52" s="100"/>
      <c r="AY52" s="100"/>
      <c r="AZ52" s="100"/>
      <c r="BA52" s="100"/>
      <c r="BB52" s="100"/>
      <c r="BC52" s="100"/>
      <c r="BD52" s="100"/>
      <c r="BE52" s="100"/>
      <c r="BF52" s="100"/>
      <c r="BG52" s="100">
        <f>データ!AW7</f>
        <v>0</v>
      </c>
      <c r="BH52" s="100"/>
      <c r="BI52" s="100"/>
      <c r="BJ52" s="100"/>
      <c r="BK52" s="100"/>
      <c r="BL52" s="100"/>
      <c r="BM52" s="100"/>
      <c r="BN52" s="100"/>
      <c r="BO52" s="100"/>
      <c r="BP52" s="100"/>
      <c r="BQ52" s="100"/>
      <c r="BR52" s="100"/>
      <c r="BS52" s="100"/>
      <c r="BT52" s="100"/>
      <c r="BU52" s="100"/>
      <c r="BV52" s="100"/>
      <c r="BW52" s="100"/>
      <c r="BX52" s="100"/>
      <c r="BY52" s="100"/>
      <c r="BZ52" s="100">
        <f>データ!AX7</f>
        <v>0</v>
      </c>
      <c r="CA52" s="100"/>
      <c r="CB52" s="100"/>
      <c r="CC52" s="100"/>
      <c r="CD52" s="100"/>
      <c r="CE52" s="100"/>
      <c r="CF52" s="100"/>
      <c r="CG52" s="100"/>
      <c r="CH52" s="100"/>
      <c r="CI52" s="100"/>
      <c r="CJ52" s="100"/>
      <c r="CK52" s="100"/>
      <c r="CL52" s="100"/>
      <c r="CM52" s="100"/>
      <c r="CN52" s="100"/>
      <c r="CO52" s="100"/>
      <c r="CP52" s="100"/>
      <c r="CQ52" s="100"/>
      <c r="CR52" s="100"/>
      <c r="CS52" s="100">
        <f>データ!AY7</f>
        <v>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66.7</v>
      </c>
      <c r="EM52" s="104"/>
      <c r="EN52" s="104"/>
      <c r="EO52" s="104"/>
      <c r="EP52" s="104"/>
      <c r="EQ52" s="104"/>
      <c r="ER52" s="104"/>
      <c r="ES52" s="104"/>
      <c r="ET52" s="104"/>
      <c r="EU52" s="104"/>
      <c r="EV52" s="104"/>
      <c r="EW52" s="104"/>
      <c r="EX52" s="104"/>
      <c r="EY52" s="104"/>
      <c r="EZ52" s="104"/>
      <c r="FA52" s="104"/>
      <c r="FB52" s="104"/>
      <c r="FC52" s="104"/>
      <c r="FD52" s="104"/>
      <c r="FE52" s="104">
        <f>データ!BG7</f>
        <v>68.099999999999994</v>
      </c>
      <c r="FF52" s="104"/>
      <c r="FG52" s="104"/>
      <c r="FH52" s="104"/>
      <c r="FI52" s="104"/>
      <c r="FJ52" s="104"/>
      <c r="FK52" s="104"/>
      <c r="FL52" s="104"/>
      <c r="FM52" s="104"/>
      <c r="FN52" s="104"/>
      <c r="FO52" s="104"/>
      <c r="FP52" s="104"/>
      <c r="FQ52" s="104"/>
      <c r="FR52" s="104"/>
      <c r="FS52" s="104"/>
      <c r="FT52" s="104"/>
      <c r="FU52" s="104"/>
      <c r="FV52" s="104"/>
      <c r="FW52" s="104"/>
      <c r="FX52" s="104">
        <f>データ!BH7</f>
        <v>58.3</v>
      </c>
      <c r="FY52" s="104"/>
      <c r="FZ52" s="104"/>
      <c r="GA52" s="104"/>
      <c r="GB52" s="104"/>
      <c r="GC52" s="104"/>
      <c r="GD52" s="104"/>
      <c r="GE52" s="104"/>
      <c r="GF52" s="104"/>
      <c r="GG52" s="104"/>
      <c r="GH52" s="104"/>
      <c r="GI52" s="104"/>
      <c r="GJ52" s="104"/>
      <c r="GK52" s="104"/>
      <c r="GL52" s="104"/>
      <c r="GM52" s="104"/>
      <c r="GN52" s="104"/>
      <c r="GO52" s="104"/>
      <c r="GP52" s="104"/>
      <c r="GQ52" s="104">
        <f>データ!BI7</f>
        <v>65.8</v>
      </c>
      <c r="GR52" s="104"/>
      <c r="GS52" s="104"/>
      <c r="GT52" s="104"/>
      <c r="GU52" s="104"/>
      <c r="GV52" s="104"/>
      <c r="GW52" s="104"/>
      <c r="GX52" s="104"/>
      <c r="GY52" s="104"/>
      <c r="GZ52" s="104"/>
      <c r="HA52" s="104"/>
      <c r="HB52" s="104"/>
      <c r="HC52" s="104"/>
      <c r="HD52" s="104"/>
      <c r="HE52" s="104"/>
      <c r="HF52" s="104"/>
      <c r="HG52" s="104"/>
      <c r="HH52" s="104"/>
      <c r="HI52" s="104"/>
      <c r="HJ52" s="104">
        <f>データ!BJ7</f>
        <v>32.4</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5837</v>
      </c>
      <c r="JD52" s="100"/>
      <c r="JE52" s="100"/>
      <c r="JF52" s="100"/>
      <c r="JG52" s="100"/>
      <c r="JH52" s="100"/>
      <c r="JI52" s="100"/>
      <c r="JJ52" s="100"/>
      <c r="JK52" s="100"/>
      <c r="JL52" s="100"/>
      <c r="JM52" s="100"/>
      <c r="JN52" s="100"/>
      <c r="JO52" s="100"/>
      <c r="JP52" s="100"/>
      <c r="JQ52" s="100"/>
      <c r="JR52" s="100"/>
      <c r="JS52" s="100"/>
      <c r="JT52" s="100"/>
      <c r="JU52" s="100"/>
      <c r="JV52" s="100">
        <f>データ!BR7</f>
        <v>5942</v>
      </c>
      <c r="JW52" s="100"/>
      <c r="JX52" s="100"/>
      <c r="JY52" s="100"/>
      <c r="JZ52" s="100"/>
      <c r="KA52" s="100"/>
      <c r="KB52" s="100"/>
      <c r="KC52" s="100"/>
      <c r="KD52" s="100"/>
      <c r="KE52" s="100"/>
      <c r="KF52" s="100"/>
      <c r="KG52" s="100"/>
      <c r="KH52" s="100"/>
      <c r="KI52" s="100"/>
      <c r="KJ52" s="100"/>
      <c r="KK52" s="100"/>
      <c r="KL52" s="100"/>
      <c r="KM52" s="100"/>
      <c r="KN52" s="100"/>
      <c r="KO52" s="100">
        <f>データ!BS7</f>
        <v>5146</v>
      </c>
      <c r="KP52" s="100"/>
      <c r="KQ52" s="100"/>
      <c r="KR52" s="100"/>
      <c r="KS52" s="100"/>
      <c r="KT52" s="100"/>
      <c r="KU52" s="100"/>
      <c r="KV52" s="100"/>
      <c r="KW52" s="100"/>
      <c r="KX52" s="100"/>
      <c r="KY52" s="100"/>
      <c r="KZ52" s="100"/>
      <c r="LA52" s="100"/>
      <c r="LB52" s="100"/>
      <c r="LC52" s="100"/>
      <c r="LD52" s="100"/>
      <c r="LE52" s="100"/>
      <c r="LF52" s="100"/>
      <c r="LG52" s="100"/>
      <c r="LH52" s="100">
        <f>データ!BT7</f>
        <v>5552</v>
      </c>
      <c r="LI52" s="100"/>
      <c r="LJ52" s="100"/>
      <c r="LK52" s="100"/>
      <c r="LL52" s="100"/>
      <c r="LM52" s="100"/>
      <c r="LN52" s="100"/>
      <c r="LO52" s="100"/>
      <c r="LP52" s="100"/>
      <c r="LQ52" s="100"/>
      <c r="LR52" s="100"/>
      <c r="LS52" s="100"/>
      <c r="LT52" s="100"/>
      <c r="LU52" s="100"/>
      <c r="LV52" s="100"/>
      <c r="LW52" s="100"/>
      <c r="LX52" s="100"/>
      <c r="LY52" s="100"/>
      <c r="LZ52" s="100"/>
      <c r="MA52" s="100">
        <f>データ!BU7</f>
        <v>1438</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1" t="s">
        <v>29</v>
      </c>
      <c r="K53" s="102"/>
      <c r="L53" s="102"/>
      <c r="M53" s="102"/>
      <c r="N53" s="102"/>
      <c r="O53" s="102"/>
      <c r="P53" s="102"/>
      <c r="Q53" s="102"/>
      <c r="R53" s="102"/>
      <c r="S53" s="102"/>
      <c r="T53" s="103"/>
      <c r="U53" s="100">
        <f>データ!AZ7</f>
        <v>18</v>
      </c>
      <c r="V53" s="100"/>
      <c r="W53" s="100"/>
      <c r="X53" s="100"/>
      <c r="Y53" s="100"/>
      <c r="Z53" s="100"/>
      <c r="AA53" s="100"/>
      <c r="AB53" s="100"/>
      <c r="AC53" s="100"/>
      <c r="AD53" s="100"/>
      <c r="AE53" s="100"/>
      <c r="AF53" s="100"/>
      <c r="AG53" s="100"/>
      <c r="AH53" s="100"/>
      <c r="AI53" s="100"/>
      <c r="AJ53" s="100"/>
      <c r="AK53" s="100"/>
      <c r="AL53" s="100"/>
      <c r="AM53" s="100"/>
      <c r="AN53" s="100">
        <f>データ!BA7</f>
        <v>21</v>
      </c>
      <c r="AO53" s="100"/>
      <c r="AP53" s="100"/>
      <c r="AQ53" s="100"/>
      <c r="AR53" s="100"/>
      <c r="AS53" s="100"/>
      <c r="AT53" s="100"/>
      <c r="AU53" s="100"/>
      <c r="AV53" s="100"/>
      <c r="AW53" s="100"/>
      <c r="AX53" s="100"/>
      <c r="AY53" s="100"/>
      <c r="AZ53" s="100"/>
      <c r="BA53" s="100"/>
      <c r="BB53" s="100"/>
      <c r="BC53" s="100"/>
      <c r="BD53" s="100"/>
      <c r="BE53" s="100"/>
      <c r="BF53" s="100"/>
      <c r="BG53" s="100">
        <f>データ!BB7</f>
        <v>18</v>
      </c>
      <c r="BH53" s="100"/>
      <c r="BI53" s="100"/>
      <c r="BJ53" s="100"/>
      <c r="BK53" s="100"/>
      <c r="BL53" s="100"/>
      <c r="BM53" s="100"/>
      <c r="BN53" s="100"/>
      <c r="BO53" s="100"/>
      <c r="BP53" s="100"/>
      <c r="BQ53" s="100"/>
      <c r="BR53" s="100"/>
      <c r="BS53" s="100"/>
      <c r="BT53" s="100"/>
      <c r="BU53" s="100"/>
      <c r="BV53" s="100"/>
      <c r="BW53" s="100"/>
      <c r="BX53" s="100"/>
      <c r="BY53" s="100"/>
      <c r="BZ53" s="100">
        <f>データ!BC7</f>
        <v>15</v>
      </c>
      <c r="CA53" s="100"/>
      <c r="CB53" s="100"/>
      <c r="CC53" s="100"/>
      <c r="CD53" s="100"/>
      <c r="CE53" s="100"/>
      <c r="CF53" s="100"/>
      <c r="CG53" s="100"/>
      <c r="CH53" s="100"/>
      <c r="CI53" s="100"/>
      <c r="CJ53" s="100"/>
      <c r="CK53" s="100"/>
      <c r="CL53" s="100"/>
      <c r="CM53" s="100"/>
      <c r="CN53" s="100"/>
      <c r="CO53" s="100"/>
      <c r="CP53" s="100"/>
      <c r="CQ53" s="100"/>
      <c r="CR53" s="100"/>
      <c r="CS53" s="100">
        <f>データ!BD7</f>
        <v>405</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34.700000000000003</v>
      </c>
      <c r="EM53" s="104"/>
      <c r="EN53" s="104"/>
      <c r="EO53" s="104"/>
      <c r="EP53" s="104"/>
      <c r="EQ53" s="104"/>
      <c r="ER53" s="104"/>
      <c r="ES53" s="104"/>
      <c r="ET53" s="104"/>
      <c r="EU53" s="104"/>
      <c r="EV53" s="104"/>
      <c r="EW53" s="104"/>
      <c r="EX53" s="104"/>
      <c r="EY53" s="104"/>
      <c r="EZ53" s="104"/>
      <c r="FA53" s="104"/>
      <c r="FB53" s="104"/>
      <c r="FC53" s="104"/>
      <c r="FD53" s="104"/>
      <c r="FE53" s="104">
        <f>データ!BL7</f>
        <v>39.6</v>
      </c>
      <c r="FF53" s="104"/>
      <c r="FG53" s="104"/>
      <c r="FH53" s="104"/>
      <c r="FI53" s="104"/>
      <c r="FJ53" s="104"/>
      <c r="FK53" s="104"/>
      <c r="FL53" s="104"/>
      <c r="FM53" s="104"/>
      <c r="FN53" s="104"/>
      <c r="FO53" s="104"/>
      <c r="FP53" s="104"/>
      <c r="FQ53" s="104"/>
      <c r="FR53" s="104"/>
      <c r="FS53" s="104"/>
      <c r="FT53" s="104"/>
      <c r="FU53" s="104"/>
      <c r="FV53" s="104"/>
      <c r="FW53" s="104"/>
      <c r="FX53" s="104">
        <f>データ!BM7</f>
        <v>29</v>
      </c>
      <c r="FY53" s="104"/>
      <c r="FZ53" s="104"/>
      <c r="GA53" s="104"/>
      <c r="GB53" s="104"/>
      <c r="GC53" s="104"/>
      <c r="GD53" s="104"/>
      <c r="GE53" s="104"/>
      <c r="GF53" s="104"/>
      <c r="GG53" s="104"/>
      <c r="GH53" s="104"/>
      <c r="GI53" s="104"/>
      <c r="GJ53" s="104"/>
      <c r="GK53" s="104"/>
      <c r="GL53" s="104"/>
      <c r="GM53" s="104"/>
      <c r="GN53" s="104"/>
      <c r="GO53" s="104"/>
      <c r="GP53" s="104"/>
      <c r="GQ53" s="104">
        <f>データ!BN7</f>
        <v>32.9</v>
      </c>
      <c r="GR53" s="104"/>
      <c r="GS53" s="104"/>
      <c r="GT53" s="104"/>
      <c r="GU53" s="104"/>
      <c r="GV53" s="104"/>
      <c r="GW53" s="104"/>
      <c r="GX53" s="104"/>
      <c r="GY53" s="104"/>
      <c r="GZ53" s="104"/>
      <c r="HA53" s="104"/>
      <c r="HB53" s="104"/>
      <c r="HC53" s="104"/>
      <c r="HD53" s="104"/>
      <c r="HE53" s="104"/>
      <c r="HF53" s="104"/>
      <c r="HG53" s="104"/>
      <c r="HH53" s="104"/>
      <c r="HI53" s="104"/>
      <c r="HJ53" s="104">
        <f>データ!BO7</f>
        <v>-121.8</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7123</v>
      </c>
      <c r="JD53" s="100"/>
      <c r="JE53" s="100"/>
      <c r="JF53" s="100"/>
      <c r="JG53" s="100"/>
      <c r="JH53" s="100"/>
      <c r="JI53" s="100"/>
      <c r="JJ53" s="100"/>
      <c r="JK53" s="100"/>
      <c r="JL53" s="100"/>
      <c r="JM53" s="100"/>
      <c r="JN53" s="100"/>
      <c r="JO53" s="100"/>
      <c r="JP53" s="100"/>
      <c r="JQ53" s="100"/>
      <c r="JR53" s="100"/>
      <c r="JS53" s="100"/>
      <c r="JT53" s="100"/>
      <c r="JU53" s="100"/>
      <c r="JV53" s="100">
        <f>データ!BW7</f>
        <v>8017</v>
      </c>
      <c r="JW53" s="100"/>
      <c r="JX53" s="100"/>
      <c r="JY53" s="100"/>
      <c r="JZ53" s="100"/>
      <c r="KA53" s="100"/>
      <c r="KB53" s="100"/>
      <c r="KC53" s="100"/>
      <c r="KD53" s="100"/>
      <c r="KE53" s="100"/>
      <c r="KF53" s="100"/>
      <c r="KG53" s="100"/>
      <c r="KH53" s="100"/>
      <c r="KI53" s="100"/>
      <c r="KJ53" s="100"/>
      <c r="KK53" s="100"/>
      <c r="KL53" s="100"/>
      <c r="KM53" s="100"/>
      <c r="KN53" s="100"/>
      <c r="KO53" s="100">
        <f>データ!BX7</f>
        <v>8137</v>
      </c>
      <c r="KP53" s="100"/>
      <c r="KQ53" s="100"/>
      <c r="KR53" s="100"/>
      <c r="KS53" s="100"/>
      <c r="KT53" s="100"/>
      <c r="KU53" s="100"/>
      <c r="KV53" s="100"/>
      <c r="KW53" s="100"/>
      <c r="KX53" s="100"/>
      <c r="KY53" s="100"/>
      <c r="KZ53" s="100"/>
      <c r="LA53" s="100"/>
      <c r="LB53" s="100"/>
      <c r="LC53" s="100"/>
      <c r="LD53" s="100"/>
      <c r="LE53" s="100"/>
      <c r="LF53" s="100"/>
      <c r="LG53" s="100"/>
      <c r="LH53" s="100">
        <f>データ!BY7</f>
        <v>8005</v>
      </c>
      <c r="LI53" s="100"/>
      <c r="LJ53" s="100"/>
      <c r="LK53" s="100"/>
      <c r="LL53" s="100"/>
      <c r="LM53" s="100"/>
      <c r="LN53" s="100"/>
      <c r="LO53" s="100"/>
      <c r="LP53" s="100"/>
      <c r="LQ53" s="100"/>
      <c r="LR53" s="100"/>
      <c r="LS53" s="100"/>
      <c r="LT53" s="100"/>
      <c r="LU53" s="100"/>
      <c r="LV53" s="100"/>
      <c r="LW53" s="100"/>
      <c r="LX53" s="100"/>
      <c r="LY53" s="100"/>
      <c r="LZ53" s="100"/>
      <c r="MA53" s="100">
        <f>データ!BZ7</f>
        <v>2698</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127</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95359</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lOUtpFPWkZ+ae/CFFCBDfsh2Qz3y6BeAEA/irWyfTY59zmKVzLUM+1sVJKMOUaFTzOxSfO1kIZCbv5qXG+g+5g==" saltValue="EeREaXaH1GyaPmyPwHzfi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4"/>
      <c r="CN5" s="144"/>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302074</v>
      </c>
      <c r="D6" s="60">
        <f t="shared" si="1"/>
        <v>47</v>
      </c>
      <c r="E6" s="60">
        <f t="shared" si="1"/>
        <v>14</v>
      </c>
      <c r="F6" s="60">
        <f t="shared" si="1"/>
        <v>0</v>
      </c>
      <c r="G6" s="60">
        <f t="shared" si="1"/>
        <v>1</v>
      </c>
      <c r="H6" s="60" t="str">
        <f>SUBSTITUTE(H8,"　","")</f>
        <v>和歌山県新宮市</v>
      </c>
      <c r="I6" s="60" t="str">
        <f t="shared" si="1"/>
        <v>新宮駅東市営駐車場（はまゆう）</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26</v>
      </c>
      <c r="S6" s="62" t="str">
        <f t="shared" si="1"/>
        <v>駅</v>
      </c>
      <c r="T6" s="62" t="str">
        <f t="shared" si="1"/>
        <v>無</v>
      </c>
      <c r="U6" s="63">
        <f t="shared" si="1"/>
        <v>3152</v>
      </c>
      <c r="V6" s="63">
        <f t="shared" si="1"/>
        <v>86</v>
      </c>
      <c r="W6" s="63">
        <f t="shared" si="1"/>
        <v>100</v>
      </c>
      <c r="X6" s="62" t="str">
        <f t="shared" si="1"/>
        <v>無</v>
      </c>
      <c r="Y6" s="64">
        <f>IF(Y8="-",NA(),Y8)</f>
        <v>299.89999999999998</v>
      </c>
      <c r="Z6" s="64">
        <f t="shared" ref="Z6:AH6" si="2">IF(Z8="-",NA(),Z8)</f>
        <v>313.7</v>
      </c>
      <c r="AA6" s="64">
        <f t="shared" si="2"/>
        <v>240</v>
      </c>
      <c r="AB6" s="64">
        <f t="shared" si="2"/>
        <v>292.60000000000002</v>
      </c>
      <c r="AC6" s="64">
        <f t="shared" si="2"/>
        <v>147.9</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66.7</v>
      </c>
      <c r="BG6" s="64">
        <f t="shared" ref="BG6:BO6" si="5">IF(BG8="-",NA(),BG8)</f>
        <v>68.099999999999994</v>
      </c>
      <c r="BH6" s="64">
        <f t="shared" si="5"/>
        <v>58.3</v>
      </c>
      <c r="BI6" s="64">
        <f t="shared" si="5"/>
        <v>65.8</v>
      </c>
      <c r="BJ6" s="64">
        <f t="shared" si="5"/>
        <v>32.4</v>
      </c>
      <c r="BK6" s="64">
        <f t="shared" si="5"/>
        <v>34.700000000000003</v>
      </c>
      <c r="BL6" s="64">
        <f t="shared" si="5"/>
        <v>39.6</v>
      </c>
      <c r="BM6" s="64">
        <f t="shared" si="5"/>
        <v>29</v>
      </c>
      <c r="BN6" s="64">
        <f t="shared" si="5"/>
        <v>32.9</v>
      </c>
      <c r="BO6" s="64">
        <f t="shared" si="5"/>
        <v>-121.8</v>
      </c>
      <c r="BP6" s="61" t="str">
        <f>IF(BP8="-","",IF(BP8="-","【-】","【"&amp;SUBSTITUTE(TEXT(BP8,"#,##0.0"),"-","△")&amp;"】"))</f>
        <v>【△65.9】</v>
      </c>
      <c r="BQ6" s="65">
        <f>IF(BQ8="-",NA(),BQ8)</f>
        <v>5837</v>
      </c>
      <c r="BR6" s="65">
        <f t="shared" ref="BR6:BZ6" si="6">IF(BR8="-",NA(),BR8)</f>
        <v>5942</v>
      </c>
      <c r="BS6" s="65">
        <f t="shared" si="6"/>
        <v>5146</v>
      </c>
      <c r="BT6" s="65">
        <f t="shared" si="6"/>
        <v>5552</v>
      </c>
      <c r="BU6" s="65">
        <f t="shared" si="6"/>
        <v>1438</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101</v>
      </c>
      <c r="CM6" s="63">
        <f t="shared" ref="CM6:CN6" si="7">CM8</f>
        <v>95359</v>
      </c>
      <c r="CN6" s="63">
        <f t="shared" si="7"/>
        <v>0</v>
      </c>
      <c r="CO6" s="64"/>
      <c r="CP6" s="64"/>
      <c r="CQ6" s="64"/>
      <c r="CR6" s="64"/>
      <c r="CS6" s="64"/>
      <c r="CT6" s="64"/>
      <c r="CU6" s="64"/>
      <c r="CV6" s="64"/>
      <c r="CW6" s="64"/>
      <c r="CX6" s="64"/>
      <c r="CY6" s="61" t="s">
        <v>102</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69.7</v>
      </c>
      <c r="DL6" s="64">
        <f t="shared" ref="DL6:DT6" si="9">IF(DL8="-",NA(),DL8)</f>
        <v>67.099999999999994</v>
      </c>
      <c r="DM6" s="64">
        <f t="shared" si="9"/>
        <v>86.8</v>
      </c>
      <c r="DN6" s="64">
        <f t="shared" si="9"/>
        <v>76.5</v>
      </c>
      <c r="DO6" s="64">
        <f t="shared" si="9"/>
        <v>37.200000000000003</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103</v>
      </c>
      <c r="B7" s="60">
        <f t="shared" ref="B7:X7" si="10">B8</f>
        <v>2020</v>
      </c>
      <c r="C7" s="60">
        <f t="shared" si="10"/>
        <v>302074</v>
      </c>
      <c r="D7" s="60">
        <f t="shared" si="10"/>
        <v>47</v>
      </c>
      <c r="E7" s="60">
        <f t="shared" si="10"/>
        <v>14</v>
      </c>
      <c r="F7" s="60">
        <f t="shared" si="10"/>
        <v>0</v>
      </c>
      <c r="G7" s="60">
        <f t="shared" si="10"/>
        <v>1</v>
      </c>
      <c r="H7" s="60" t="str">
        <f t="shared" si="10"/>
        <v>和歌山県　新宮市</v>
      </c>
      <c r="I7" s="60" t="str">
        <f t="shared" si="10"/>
        <v>新宮駅東市営駐車場（はまゆう）</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26</v>
      </c>
      <c r="S7" s="62" t="str">
        <f t="shared" si="10"/>
        <v>駅</v>
      </c>
      <c r="T7" s="62" t="str">
        <f t="shared" si="10"/>
        <v>無</v>
      </c>
      <c r="U7" s="63">
        <f t="shared" si="10"/>
        <v>3152</v>
      </c>
      <c r="V7" s="63">
        <f t="shared" si="10"/>
        <v>86</v>
      </c>
      <c r="W7" s="63">
        <f t="shared" si="10"/>
        <v>100</v>
      </c>
      <c r="X7" s="62" t="str">
        <f t="shared" si="10"/>
        <v>無</v>
      </c>
      <c r="Y7" s="64">
        <f>Y8</f>
        <v>299.89999999999998</v>
      </c>
      <c r="Z7" s="64">
        <f t="shared" ref="Z7:AH7" si="11">Z8</f>
        <v>313.7</v>
      </c>
      <c r="AA7" s="64">
        <f t="shared" si="11"/>
        <v>240</v>
      </c>
      <c r="AB7" s="64">
        <f t="shared" si="11"/>
        <v>292.60000000000002</v>
      </c>
      <c r="AC7" s="64">
        <f t="shared" si="11"/>
        <v>147.9</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66.7</v>
      </c>
      <c r="BG7" s="64">
        <f t="shared" ref="BG7:BO7" si="14">BG8</f>
        <v>68.099999999999994</v>
      </c>
      <c r="BH7" s="64">
        <f t="shared" si="14"/>
        <v>58.3</v>
      </c>
      <c r="BI7" s="64">
        <f t="shared" si="14"/>
        <v>65.8</v>
      </c>
      <c r="BJ7" s="64">
        <f t="shared" si="14"/>
        <v>32.4</v>
      </c>
      <c r="BK7" s="64">
        <f t="shared" si="14"/>
        <v>34.700000000000003</v>
      </c>
      <c r="BL7" s="64">
        <f t="shared" si="14"/>
        <v>39.6</v>
      </c>
      <c r="BM7" s="64">
        <f t="shared" si="14"/>
        <v>29</v>
      </c>
      <c r="BN7" s="64">
        <f t="shared" si="14"/>
        <v>32.9</v>
      </c>
      <c r="BO7" s="64">
        <f t="shared" si="14"/>
        <v>-121.8</v>
      </c>
      <c r="BP7" s="61"/>
      <c r="BQ7" s="65">
        <f>BQ8</f>
        <v>5837</v>
      </c>
      <c r="BR7" s="65">
        <f t="shared" ref="BR7:BZ7" si="15">BR8</f>
        <v>5942</v>
      </c>
      <c r="BS7" s="65">
        <f t="shared" si="15"/>
        <v>5146</v>
      </c>
      <c r="BT7" s="65">
        <f t="shared" si="15"/>
        <v>5552</v>
      </c>
      <c r="BU7" s="65">
        <f t="shared" si="15"/>
        <v>1438</v>
      </c>
      <c r="BV7" s="65">
        <f t="shared" si="15"/>
        <v>7123</v>
      </c>
      <c r="BW7" s="65">
        <f t="shared" si="15"/>
        <v>8017</v>
      </c>
      <c r="BX7" s="65">
        <f t="shared" si="15"/>
        <v>8137</v>
      </c>
      <c r="BY7" s="65">
        <f t="shared" si="15"/>
        <v>8005</v>
      </c>
      <c r="BZ7" s="65">
        <f t="shared" si="15"/>
        <v>2698</v>
      </c>
      <c r="CA7" s="63"/>
      <c r="CB7" s="64" t="s">
        <v>104</v>
      </c>
      <c r="CC7" s="64" t="s">
        <v>104</v>
      </c>
      <c r="CD7" s="64" t="s">
        <v>104</v>
      </c>
      <c r="CE7" s="64" t="s">
        <v>104</v>
      </c>
      <c r="CF7" s="64" t="s">
        <v>104</v>
      </c>
      <c r="CG7" s="64" t="s">
        <v>104</v>
      </c>
      <c r="CH7" s="64" t="s">
        <v>104</v>
      </c>
      <c r="CI7" s="64" t="s">
        <v>104</v>
      </c>
      <c r="CJ7" s="64" t="s">
        <v>104</v>
      </c>
      <c r="CK7" s="64" t="s">
        <v>105</v>
      </c>
      <c r="CL7" s="61"/>
      <c r="CM7" s="63">
        <f>CM8</f>
        <v>95359</v>
      </c>
      <c r="CN7" s="63">
        <f>CN8</f>
        <v>0</v>
      </c>
      <c r="CO7" s="64" t="s">
        <v>104</v>
      </c>
      <c r="CP7" s="64" t="s">
        <v>104</v>
      </c>
      <c r="CQ7" s="64" t="s">
        <v>104</v>
      </c>
      <c r="CR7" s="64" t="s">
        <v>104</v>
      </c>
      <c r="CS7" s="64" t="s">
        <v>104</v>
      </c>
      <c r="CT7" s="64" t="s">
        <v>104</v>
      </c>
      <c r="CU7" s="64" t="s">
        <v>104</v>
      </c>
      <c r="CV7" s="64" t="s">
        <v>104</v>
      </c>
      <c r="CW7" s="64" t="s">
        <v>104</v>
      </c>
      <c r="CX7" s="64" t="s">
        <v>106</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69.7</v>
      </c>
      <c r="DL7" s="64">
        <f t="shared" ref="DL7:DT7" si="17">DL8</f>
        <v>67.099999999999994</v>
      </c>
      <c r="DM7" s="64">
        <f t="shared" si="17"/>
        <v>86.8</v>
      </c>
      <c r="DN7" s="64">
        <f t="shared" si="17"/>
        <v>76.5</v>
      </c>
      <c r="DO7" s="64">
        <f t="shared" si="17"/>
        <v>37.200000000000003</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302074</v>
      </c>
      <c r="D8" s="67">
        <v>47</v>
      </c>
      <c r="E8" s="67">
        <v>14</v>
      </c>
      <c r="F8" s="67">
        <v>0</v>
      </c>
      <c r="G8" s="67">
        <v>1</v>
      </c>
      <c r="H8" s="67" t="s">
        <v>107</v>
      </c>
      <c r="I8" s="67" t="s">
        <v>108</v>
      </c>
      <c r="J8" s="67" t="s">
        <v>109</v>
      </c>
      <c r="K8" s="67" t="s">
        <v>110</v>
      </c>
      <c r="L8" s="67" t="s">
        <v>111</v>
      </c>
      <c r="M8" s="67" t="s">
        <v>112</v>
      </c>
      <c r="N8" s="67" t="s">
        <v>113</v>
      </c>
      <c r="O8" s="68" t="s">
        <v>114</v>
      </c>
      <c r="P8" s="69" t="s">
        <v>115</v>
      </c>
      <c r="Q8" s="69" t="s">
        <v>116</v>
      </c>
      <c r="R8" s="70">
        <v>26</v>
      </c>
      <c r="S8" s="69" t="s">
        <v>117</v>
      </c>
      <c r="T8" s="69" t="s">
        <v>118</v>
      </c>
      <c r="U8" s="70">
        <v>3152</v>
      </c>
      <c r="V8" s="70">
        <v>86</v>
      </c>
      <c r="W8" s="70">
        <v>100</v>
      </c>
      <c r="X8" s="69" t="s">
        <v>118</v>
      </c>
      <c r="Y8" s="71">
        <v>299.89999999999998</v>
      </c>
      <c r="Z8" s="71">
        <v>313.7</v>
      </c>
      <c r="AA8" s="71">
        <v>240</v>
      </c>
      <c r="AB8" s="71">
        <v>292.60000000000002</v>
      </c>
      <c r="AC8" s="71">
        <v>147.9</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66.7</v>
      </c>
      <c r="BG8" s="71">
        <v>68.099999999999994</v>
      </c>
      <c r="BH8" s="71">
        <v>58.3</v>
      </c>
      <c r="BI8" s="71">
        <v>65.8</v>
      </c>
      <c r="BJ8" s="71">
        <v>32.4</v>
      </c>
      <c r="BK8" s="71">
        <v>34.700000000000003</v>
      </c>
      <c r="BL8" s="71">
        <v>39.6</v>
      </c>
      <c r="BM8" s="71">
        <v>29</v>
      </c>
      <c r="BN8" s="71">
        <v>32.9</v>
      </c>
      <c r="BO8" s="71">
        <v>-121.8</v>
      </c>
      <c r="BP8" s="68">
        <v>-65.900000000000006</v>
      </c>
      <c r="BQ8" s="72">
        <v>5837</v>
      </c>
      <c r="BR8" s="72">
        <v>5942</v>
      </c>
      <c r="BS8" s="72">
        <v>5146</v>
      </c>
      <c r="BT8" s="73">
        <v>5552</v>
      </c>
      <c r="BU8" s="73">
        <v>1438</v>
      </c>
      <c r="BV8" s="72">
        <v>7123</v>
      </c>
      <c r="BW8" s="72">
        <v>8017</v>
      </c>
      <c r="BX8" s="72">
        <v>8137</v>
      </c>
      <c r="BY8" s="72">
        <v>8005</v>
      </c>
      <c r="BZ8" s="72">
        <v>2698</v>
      </c>
      <c r="CA8" s="70">
        <v>3932</v>
      </c>
      <c r="CB8" s="71" t="s">
        <v>111</v>
      </c>
      <c r="CC8" s="71" t="s">
        <v>111</v>
      </c>
      <c r="CD8" s="71" t="s">
        <v>111</v>
      </c>
      <c r="CE8" s="71" t="s">
        <v>111</v>
      </c>
      <c r="CF8" s="71" t="s">
        <v>111</v>
      </c>
      <c r="CG8" s="71" t="s">
        <v>111</v>
      </c>
      <c r="CH8" s="71" t="s">
        <v>111</v>
      </c>
      <c r="CI8" s="71" t="s">
        <v>111</v>
      </c>
      <c r="CJ8" s="71" t="s">
        <v>111</v>
      </c>
      <c r="CK8" s="71" t="s">
        <v>111</v>
      </c>
      <c r="CL8" s="68" t="s">
        <v>111</v>
      </c>
      <c r="CM8" s="70">
        <v>95359</v>
      </c>
      <c r="CN8" s="70">
        <v>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62.8</v>
      </c>
      <c r="DF8" s="71">
        <v>62.3</v>
      </c>
      <c r="DG8" s="71">
        <v>87.9</v>
      </c>
      <c r="DH8" s="71">
        <v>56.3</v>
      </c>
      <c r="DI8" s="71">
        <v>70.3</v>
      </c>
      <c r="DJ8" s="68">
        <v>183.4</v>
      </c>
      <c r="DK8" s="71">
        <v>69.7</v>
      </c>
      <c r="DL8" s="71">
        <v>67.099999999999994</v>
      </c>
      <c r="DM8" s="71">
        <v>86.8</v>
      </c>
      <c r="DN8" s="71">
        <v>76.5</v>
      </c>
      <c r="DO8" s="71">
        <v>37.200000000000003</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2021-12-17T06:06:17Z</dcterms:created>
  <dcterms:modified xsi:type="dcterms:W3CDTF">2022-01-14T02:27:41Z</dcterms:modified>
  <cp:category/>
</cp:coreProperties>
</file>