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lgmain-nas\tanabelg\060600環境課\02_生活排水係\01庶務\03生活排水雑件\生活排水雑件\R3\R3_庁内調査\R4.1.7_【【R4.2.4〆切】公営企業に係る経営比較分析表の分析等について（依頼）】 NO.172408\回答\"/>
    </mc:Choice>
  </mc:AlternateContent>
  <xr:revisionPtr revIDLastSave="0" documentId="13_ncr:1_{935E06B4-96D8-422E-BF7B-AA5CAEC65AE3}" xr6:coauthVersionLast="36" xr6:coauthVersionMax="36" xr10:uidLastSave="{00000000-0000-0000-0000-000000000000}"/>
  <workbookProtection workbookAlgorithmName="SHA-512" workbookHashValue="7AC9ddEU//s3b5rcR6wDKvtFbvegN4e7OHONNRNFERyl9GZ44HINuNAXySt0sxIbCr8rksMC6WXwqyqvuQsfoQ==" workbookSaltValue="NftUFlVCpCU9yOLlWDlpW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<sst xmlns="http://schemas.openxmlformats.org/spreadsheetml/2006/main" count="319" uniqueCount="116">
  <si>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</si>
  <si>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</si>
  <si>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</si>
  <si>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</si>
  <si>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</si>
  <si>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</si>
  <si>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</si>
  <si>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</si>
  <si>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</si>
  <si>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</si>
  <si>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</si>
  <si>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</si>
  <si>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</si>
  <si>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</si>
  <si>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</si>
  <si>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</si>
  <si>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</si>
  <si>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</si>
  <si>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</si>
  <si>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</si>
  <si>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</si>
  <si>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</si>
  <si>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</si>
  <si>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</si>
  <si>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</si>
  <si>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</si>
  <si>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</si>
  <si>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</si>
  <si>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</si>
  <si>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</si>
  <si>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</si>
  <si>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</si>
  <si>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</si>
  <si>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</si>
  <si>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</si>
  <si>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</si>
  <si>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</si>
  <si>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</si>
  <si>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</si>
  <si>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</si>
  <si>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</si>
  <si>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</si>
  <si>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</si>
  <si>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</si>
  <si>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</si>
  <si>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</si>
  <si>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</si>
  <si>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</si>
  <si>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</si>
  <si>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</si>
  <si>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</si>
  <si>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</si>
  <si>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</si>
  <si>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</si>
  <si>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</si>
  <si>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</si>
  <si>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</si>
  <si>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</si>
  <si>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</si>
  <si>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</si>
  <si>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</si>
  <si>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</si>
  <si>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</si>
  <si>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</si>
  <si>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</si>
  <si>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</si>
  <si>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</si>
  <si>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</si>
  <si>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</si>
  <si>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</si>
  <si>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</si>
  <si>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</si>
  <si>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</si>
  <si>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</si>
  <si>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</si>
  <si>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</si>
  <si>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</si>
  <si>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</si>
  <si>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</si>
  <si>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</si>
  <si>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</si>
  <si>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</si>
  <si>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</si>
  <si>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</si>
  <si>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</si>
  <si>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</si>
  <si>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</si>
  <si>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</si>
  <si>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</si>
  <si>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</si>
  <si>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</si>
  <si>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</si>
  <si>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</si>
  <si>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</si>
  <si>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</si>
  <si>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</si>
  <si>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</si>
  <si>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</si>
  <si>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</si>
  <si>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</si>
  <si>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</si>
  <si>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</si>
  <si>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</si>
  <si>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</si>
  <si>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</si>
  <si>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</si>
  <si>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</si>
  <si>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</si>
  <si>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</si>
  <si>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</si>
  <si>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</si>
  <si>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</si>
  <si>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</si>
  <si>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供用開始から19年～25年が経過しており、改修等が必要な時期となってきております。今後老朽化により発生する改修経費も想定した計画的な老朽化対策に取り組んでまいります。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</si>
  <si>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来、料金収入で会計全体を賄う独立採算による経営が基本と考えますが、全体計画区域内の地域実情を勘案する中で、現状の料金収入のみで運営することは困難な状況で経費回収率は低く、一般会計からの補助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コロナ禍の影響による観光客数の変動などにより、施設利用率は低い状況となっております。</t>
    <rPh sb="78" eb="83">
      <t>ケイヒカイシュウリツ</t>
    </rPh>
    <rPh sb="84" eb="85">
      <t>ヒク</t>
    </rPh>
    <rPh sb="336" eb="337">
      <t>カ</t>
    </rPh>
    <rPh sb="338" eb="340">
      <t>エイキョウ</t>
    </rPh>
    <rPh sb="343" eb="347">
      <t>カンコウキャクスウ</t>
    </rPh>
    <rPh sb="348" eb="350">
      <t>ヘンドウ</t>
    </rPh>
    <phoneticPr fontId="4"/>
  </si>
  <si>
    <t>　本市の特定環境保全公共下水道は、平成17年度の市町村合併以前から旧本宮町・旧龍神村において、温泉観光地の浄化を目的に、地域を限定した比較的小規模な下水道として事業を行っており、令和２年４月１日より、公営企業法の一部を適用し、公営企業会計へ移行していることから、各指標は初年度数値となります。
　令和２年度の使用料収入については、コロナ禍の影響による観光客数の変動等の理由により、やや減少しています。
　人口増加の期待は薄く、高齢化もより進むことが予想されるため、観光客数の回復を待ちつつ、接続促進の啓発続けるとともに、計画的かつ効率的な施設の維持管理を行い、地域の生活環境の向上を図り、経営の安定化に努めてまいります。</t>
    <rPh sb="80" eb="82">
      <t>ジギョウ</t>
    </rPh>
    <rPh sb="83" eb="84">
      <t>オコナ</t>
    </rPh>
    <rPh sb="131" eb="134">
      <t>カクシヒョウ</t>
    </rPh>
    <rPh sb="135" eb="138">
      <t>ショネンド</t>
    </rPh>
    <rPh sb="138" eb="140">
      <t>スウチ</t>
    </rPh>
    <rPh sb="148" eb="150">
      <t>レイワ</t>
    </rPh>
    <rPh sb="151" eb="153">
      <t>ネンド</t>
    </rPh>
    <rPh sb="157" eb="159">
      <t>シュウニュウ</t>
    </rPh>
    <rPh sb="182" eb="183">
      <t>ナド</t>
    </rPh>
    <rPh sb="184" eb="186">
      <t>リユウ</t>
    </rPh>
    <rPh sb="192" eb="194">
      <t>ゲンショウ</t>
    </rPh>
    <rPh sb="207" eb="209">
      <t>キタイ</t>
    </rPh>
    <rPh sb="210" eb="211">
      <t>ウス</t>
    </rPh>
    <rPh sb="224" eb="226">
      <t>ヨソウ</t>
    </rPh>
    <rPh sb="232" eb="236">
      <t>カンコウキャクスウ</t>
    </rPh>
    <rPh sb="237" eb="239">
      <t>カイフク</t>
    </rPh>
    <rPh sb="240" eb="241">
      <t>マ</t>
    </rPh>
    <rPh sb="252" eb="25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</si>
</sst>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118-4E2D-AE46-96595B7A342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E118-4E2D-AE46-96595B7A342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26.35</c:v>
                </c:pt>
              </c:numCache>
            </c:numRef>
          </c:val>
          <c:extLst>
            <c:ext xmlns:c16="http://schemas.microsoft.com/office/drawing/2014/chart" uri="{C3380CC4-5D6E-409C-BE32-E72D297353CC}">
              <c16:uniqueId val="{00000000-B82E-4482-A002-98AC01ADC7F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c:v>
                </c:pt>
              </c:numCache>
            </c:numRef>
          </c:val>
          <c:smooth val="0"/>
          <c:extLst>
            <c:ext xmlns:c16="http://schemas.microsoft.com/office/drawing/2014/chart" uri="{C3380CC4-5D6E-409C-BE32-E72D297353CC}">
              <c16:uniqueId val="{00000001-B82E-4482-A002-98AC01ADC7F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86.14</c:v>
                </c:pt>
              </c:numCache>
            </c:numRef>
          </c:val>
          <c:extLst>
            <c:ext xmlns:c16="http://schemas.microsoft.com/office/drawing/2014/chart" uri="{C3380CC4-5D6E-409C-BE32-E72D297353CC}">
              <c16:uniqueId val="{00000000-8163-4BC2-8799-7A8C7E1D23E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84.19</c:v>
                </c:pt>
              </c:numCache>
            </c:numRef>
          </c:val>
          <c:smooth val="0"/>
          <c:extLst>
            <c:ext xmlns:c16="http://schemas.microsoft.com/office/drawing/2014/chart" uri="{C3380CC4-5D6E-409C-BE32-E72D297353CC}">
              <c16:uniqueId val="{00000001-8163-4BC2-8799-7A8C7E1D23E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116.21</c:v>
                </c:pt>
              </c:numCache>
            </c:numRef>
          </c:val>
          <c:extLst>
            <c:ext xmlns:c16="http://schemas.microsoft.com/office/drawing/2014/chart" uri="{C3380CC4-5D6E-409C-BE32-E72D297353CC}">
              <c16:uniqueId val="{00000000-8C1E-4C04-AC0B-C754EA4B6D3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105.78</c:v>
                </c:pt>
              </c:numCache>
            </c:numRef>
          </c:val>
          <c:smooth val="0"/>
          <c:extLst>
            <c:ext xmlns:c16="http://schemas.microsoft.com/office/drawing/2014/chart" uri="{C3380CC4-5D6E-409C-BE32-E72D297353CC}">
              <c16:uniqueId val="{00000001-8C1E-4C04-AC0B-C754EA4B6D3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3.6</c:v>
                </c:pt>
              </c:numCache>
            </c:numRef>
          </c:val>
          <c:extLst>
            <c:ext xmlns:c16="http://schemas.microsoft.com/office/drawing/2014/chart" uri="{C3380CC4-5D6E-409C-BE32-E72D297353CC}">
              <c16:uniqueId val="{00000000-3003-4F89-B3B9-58D4CA379C2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21.36</c:v>
                </c:pt>
              </c:numCache>
            </c:numRef>
          </c:val>
          <c:smooth val="0"/>
          <c:extLst>
            <c:ext xmlns:c16="http://schemas.microsoft.com/office/drawing/2014/chart" uri="{C3380CC4-5D6E-409C-BE32-E72D297353CC}">
              <c16:uniqueId val="{00000001-3003-4F89-B3B9-58D4CA379C2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95A-4663-9086-3339FEE29E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E95A-4663-9086-3339FEE29E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F29-46B7-8945-A711D000313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63.96</c:v>
                </c:pt>
              </c:numCache>
            </c:numRef>
          </c:val>
          <c:smooth val="0"/>
          <c:extLst>
            <c:ext xmlns:c16="http://schemas.microsoft.com/office/drawing/2014/chart" uri="{C3380CC4-5D6E-409C-BE32-E72D297353CC}">
              <c16:uniqueId val="{00000001-5F29-46B7-8945-A711D000313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29.36</c:v>
                </c:pt>
              </c:numCache>
            </c:numRef>
          </c:val>
          <c:extLst>
            <c:ext xmlns:c16="http://schemas.microsoft.com/office/drawing/2014/chart" uri="{C3380CC4-5D6E-409C-BE32-E72D297353CC}">
              <c16:uniqueId val="{00000000-D38C-4768-84F6-E30C1A530C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44.24</c:v>
                </c:pt>
              </c:numCache>
            </c:numRef>
          </c:val>
          <c:smooth val="0"/>
          <c:extLst>
            <c:ext xmlns:c16="http://schemas.microsoft.com/office/drawing/2014/chart" uri="{C3380CC4-5D6E-409C-BE32-E72D297353CC}">
              <c16:uniqueId val="{00000001-D38C-4768-84F6-E30C1A530C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1320.58</c:v>
                </c:pt>
              </c:numCache>
            </c:numRef>
          </c:val>
          <c:extLst>
            <c:ext xmlns:c16="http://schemas.microsoft.com/office/drawing/2014/chart" uri="{C3380CC4-5D6E-409C-BE32-E72D297353CC}">
              <c16:uniqueId val="{00000000-C9D2-40B7-B84C-DF30F00D76C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1258.43</c:v>
                </c:pt>
              </c:numCache>
            </c:numRef>
          </c:val>
          <c:smooth val="0"/>
          <c:extLst>
            <c:ext xmlns:c16="http://schemas.microsoft.com/office/drawing/2014/chart" uri="{C3380CC4-5D6E-409C-BE32-E72D297353CC}">
              <c16:uniqueId val="{00000001-C9D2-40B7-B84C-DF30F00D76C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43.86</c:v>
                </c:pt>
              </c:numCache>
            </c:numRef>
          </c:val>
          <c:extLst>
            <c:ext xmlns:c16="http://schemas.microsoft.com/office/drawing/2014/chart" uri="{C3380CC4-5D6E-409C-BE32-E72D297353CC}">
              <c16:uniqueId val="{00000000-2E07-4DB0-99C1-2A11205B30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73.36</c:v>
                </c:pt>
              </c:numCache>
            </c:numRef>
          </c:val>
          <c:smooth val="0"/>
          <c:extLst>
            <c:ext xmlns:c16="http://schemas.microsoft.com/office/drawing/2014/chart" uri="{C3380CC4-5D6E-409C-BE32-E72D297353CC}">
              <c16:uniqueId val="{00000001-2E07-4DB0-99C1-2A11205B30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398.53</c:v>
                </c:pt>
              </c:numCache>
            </c:numRef>
          </c:val>
          <c:extLst>
            <c:ext xmlns:c16="http://schemas.microsoft.com/office/drawing/2014/chart" uri="{C3380CC4-5D6E-409C-BE32-E72D297353CC}">
              <c16:uniqueId val="{00000000-1734-4513-8883-78FA559F77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224.88</c:v>
                </c:pt>
              </c:numCache>
            </c:numRef>
          </c:val>
          <c:smooth val="0"/>
          <c:extLst>
            <c:ext xmlns:c16="http://schemas.microsoft.com/office/drawing/2014/chart" uri="{C3380CC4-5D6E-409C-BE32-E72D297353CC}">
              <c16:uniqueId val="{00000001-1734-4513-8883-78FA559F77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7"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田辺市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71947</v>
      </c>
      <c r="AM8" s="69"/>
      <c r="AN8" s="69"/>
      <c r="AO8" s="69"/>
      <c r="AP8" s="69"/>
      <c r="AQ8" s="69"/>
      <c r="AR8" s="69"/>
      <c r="AS8" s="69"/>
      <c r="AT8" s="68">
        <f>データ!T6</f>
        <v>1026.9100000000001</v>
      </c>
      <c r="AU8" s="68"/>
      <c r="AV8" s="68"/>
      <c r="AW8" s="68"/>
      <c r="AX8" s="68"/>
      <c r="AY8" s="68"/>
      <c r="AZ8" s="68"/>
      <c r="BA8" s="68"/>
      <c r="BB8" s="68">
        <f>データ!U6</f>
        <v>70.06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82.82</v>
      </c>
      <c r="J10" s="68"/>
      <c r="K10" s="68"/>
      <c r="L10" s="68"/>
      <c r="M10" s="68"/>
      <c r="N10" s="68"/>
      <c r="O10" s="68"/>
      <c r="P10" s="68">
        <f>データ!P6</f>
        <v>0.14000000000000001</v>
      </c>
      <c r="Q10" s="68"/>
      <c r="R10" s="68"/>
      <c r="S10" s="68"/>
      <c r="T10" s="68"/>
      <c r="U10" s="68"/>
      <c r="V10" s="68"/>
      <c r="W10" s="68">
        <f>データ!Q6</f>
        <v>60.44</v>
      </c>
      <c r="X10" s="68"/>
      <c r="Y10" s="68"/>
      <c r="Z10" s="68"/>
      <c r="AA10" s="68"/>
      <c r="AB10" s="68"/>
      <c r="AC10" s="68"/>
      <c r="AD10" s="69">
        <f>データ!R6</f>
        <v>4610</v>
      </c>
      <c r="AE10" s="69"/>
      <c r="AF10" s="69"/>
      <c r="AG10" s="69"/>
      <c r="AH10" s="69"/>
      <c r="AI10" s="69"/>
      <c r="AJ10" s="69"/>
      <c r="AK10" s="2"/>
      <c r="AL10" s="69">
        <f>データ!V6</f>
        <v>101</v>
      </c>
      <c r="AM10" s="69"/>
      <c r="AN10" s="69"/>
      <c r="AO10" s="69"/>
      <c r="AP10" s="69"/>
      <c r="AQ10" s="69"/>
      <c r="AR10" s="69"/>
      <c r="AS10" s="69"/>
      <c r="AT10" s="68">
        <f>データ!W6</f>
        <v>0.13</v>
      </c>
      <c r="AU10" s="68"/>
      <c r="AV10" s="68"/>
      <c r="AW10" s="68"/>
      <c r="AX10" s="68"/>
      <c r="AY10" s="68"/>
      <c r="AZ10" s="68"/>
      <c r="BA10" s="68"/>
      <c r="BB10" s="68">
        <f>データ!X6</f>
        <v>776.92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jWHLsgYwMoXmLIi5PRvOLWNcRXT8LR2+h1B4tHWicn6zqwDW+YAKdlVRafshZT2neaQAMz/UoyDMxASkV+B28g==" saltValue="nZtFQ3mctOiWtds7NLPah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302066</v>
      </c>
      <c r="D6" s="33">
        <f t="shared" si="3"/>
        <v>46</v>
      </c>
      <c r="E6" s="33">
        <f t="shared" si="3"/>
        <v>17</v>
      </c>
      <c r="F6" s="33">
        <f t="shared" si="3"/>
        <v>4</v>
      </c>
      <c r="G6" s="33">
        <f t="shared" si="3"/>
        <v>0</v>
      </c>
      <c r="H6" s="33" t="str">
        <f t="shared" si="3"/>
        <v>和歌山県　田辺市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82.82</v>
      </c>
      <c r="P6" s="34">
        <f t="shared" si="3"/>
        <v>0.14000000000000001</v>
      </c>
      <c r="Q6" s="34">
        <f t="shared" si="3"/>
        <v>60.44</v>
      </c>
      <c r="R6" s="34">
        <f t="shared" si="3"/>
        <v>4610</v>
      </c>
      <c r="S6" s="34">
        <f t="shared" si="3"/>
        <v>71947</v>
      </c>
      <c r="T6" s="34">
        <f t="shared" si="3"/>
        <v>1026.9100000000001</v>
      </c>
      <c r="U6" s="34">
        <f t="shared" si="3"/>
        <v>70.06</v>
      </c>
      <c r="V6" s="34">
        <f t="shared" si="3"/>
        <v>101</v>
      </c>
      <c r="W6" s="34">
        <f t="shared" si="3"/>
        <v>0.13</v>
      </c>
      <c r="X6" s="34">
        <f t="shared" si="3"/>
        <v>776.92</v>
      </c>
      <c r="Y6" s="35" t="str">
        <f>IF(Y7="",NA(),Y7)</f>
        <v>-</v>
      </c>
      <c r="Z6" s="35" t="str">
        <f t="shared" ref="Z6:AH6" si="4">IF(Z7="",NA(),Z7)</f>
        <v>-</v>
      </c>
      <c r="AA6" s="35" t="str">
        <f t="shared" si="4"/>
        <v>-</v>
      </c>
      <c r="AB6" s="35" t="str">
        <f t="shared" si="4"/>
        <v>-</v>
      </c>
      <c r="AC6" s="35">
        <f t="shared" si="4"/>
        <v>116.21</v>
      </c>
      <c r="AD6" s="35" t="str">
        <f t="shared" si="4"/>
        <v>-</v>
      </c>
      <c r="AE6" s="35" t="str">
        <f t="shared" si="4"/>
        <v>-</v>
      </c>
      <c r="AF6" s="35" t="str">
        <f t="shared" si="4"/>
        <v>-</v>
      </c>
      <c r="AG6" s="35" t="str">
        <f t="shared" si="4"/>
        <v>-</v>
      </c>
      <c r="AH6" s="35">
        <f t="shared" si="4"/>
        <v>105.78</v>
      </c>
      <c r="AI6" s="34" t="str">
        <f>IF(AI7="","",IF(AI7="-","【-】","【"&amp;SUBSTITUTE(TEXT(AI7,"#,##0.00"),"-","△")&amp;"】"))</f>
        <v>【104.83】</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63.96</v>
      </c>
      <c r="AT6" s="34" t="str">
        <f>IF(AT7="","",IF(AT7="-","【-】","【"&amp;SUBSTITUTE(TEXT(AT7,"#,##0.00"),"-","△")&amp;"】"))</f>
        <v>【61.55】</v>
      </c>
      <c r="AU6" s="35" t="str">
        <f>IF(AU7="",NA(),AU7)</f>
        <v>-</v>
      </c>
      <c r="AV6" s="35" t="str">
        <f t="shared" ref="AV6:BD6" si="6">IF(AV7="",NA(),AV7)</f>
        <v>-</v>
      </c>
      <c r="AW6" s="35" t="str">
        <f t="shared" si="6"/>
        <v>-</v>
      </c>
      <c r="AX6" s="35" t="str">
        <f t="shared" si="6"/>
        <v>-</v>
      </c>
      <c r="AY6" s="35">
        <f t="shared" si="6"/>
        <v>29.36</v>
      </c>
      <c r="AZ6" s="35" t="str">
        <f t="shared" si="6"/>
        <v>-</v>
      </c>
      <c r="BA6" s="35" t="str">
        <f t="shared" si="6"/>
        <v>-</v>
      </c>
      <c r="BB6" s="35" t="str">
        <f t="shared" si="6"/>
        <v>-</v>
      </c>
      <c r="BC6" s="35" t="str">
        <f t="shared" si="6"/>
        <v>-</v>
      </c>
      <c r="BD6" s="35">
        <f t="shared" si="6"/>
        <v>44.24</v>
      </c>
      <c r="BE6" s="34" t="str">
        <f>IF(BE7="","",IF(BE7="-","【-】","【"&amp;SUBSTITUTE(TEXT(BE7,"#,##0.00"),"-","△")&amp;"】"))</f>
        <v>【45.34】</v>
      </c>
      <c r="BF6" s="35" t="str">
        <f>IF(BF7="",NA(),BF7)</f>
        <v>-</v>
      </c>
      <c r="BG6" s="35" t="str">
        <f t="shared" ref="BG6:BO6" si="7">IF(BG7="",NA(),BG7)</f>
        <v>-</v>
      </c>
      <c r="BH6" s="35" t="str">
        <f t="shared" si="7"/>
        <v>-</v>
      </c>
      <c r="BI6" s="35" t="str">
        <f t="shared" si="7"/>
        <v>-</v>
      </c>
      <c r="BJ6" s="35">
        <f t="shared" si="7"/>
        <v>1320.58</v>
      </c>
      <c r="BK6" s="35" t="str">
        <f t="shared" si="7"/>
        <v>-</v>
      </c>
      <c r="BL6" s="35" t="str">
        <f t="shared" si="7"/>
        <v>-</v>
      </c>
      <c r="BM6" s="35" t="str">
        <f t="shared" si="7"/>
        <v>-</v>
      </c>
      <c r="BN6" s="35" t="str">
        <f t="shared" si="7"/>
        <v>-</v>
      </c>
      <c r="BO6" s="35">
        <f t="shared" si="7"/>
        <v>1258.43</v>
      </c>
      <c r="BP6" s="34" t="str">
        <f>IF(BP7="","",IF(BP7="-","【-】","【"&amp;SUBSTITUTE(TEXT(BP7,"#,##0.00"),"-","△")&amp;"】"))</f>
        <v>【1,260.21】</v>
      </c>
      <c r="BQ6" s="35" t="str">
        <f>IF(BQ7="",NA(),BQ7)</f>
        <v>-</v>
      </c>
      <c r="BR6" s="35" t="str">
        <f t="shared" ref="BR6:BZ6" si="8">IF(BR7="",NA(),BR7)</f>
        <v>-</v>
      </c>
      <c r="BS6" s="35" t="str">
        <f t="shared" si="8"/>
        <v>-</v>
      </c>
      <c r="BT6" s="35" t="str">
        <f t="shared" si="8"/>
        <v>-</v>
      </c>
      <c r="BU6" s="35">
        <f t="shared" si="8"/>
        <v>43.86</v>
      </c>
      <c r="BV6" s="35" t="str">
        <f t="shared" si="8"/>
        <v>-</v>
      </c>
      <c r="BW6" s="35" t="str">
        <f t="shared" si="8"/>
        <v>-</v>
      </c>
      <c r="BX6" s="35" t="str">
        <f t="shared" si="8"/>
        <v>-</v>
      </c>
      <c r="BY6" s="35" t="str">
        <f t="shared" si="8"/>
        <v>-</v>
      </c>
      <c r="BZ6" s="35">
        <f t="shared" si="8"/>
        <v>73.36</v>
      </c>
      <c r="CA6" s="34" t="str">
        <f>IF(CA7="","",IF(CA7="-","【-】","【"&amp;SUBSTITUTE(TEXT(CA7,"#,##0.00"),"-","△")&amp;"】"))</f>
        <v>【75.29】</v>
      </c>
      <c r="CB6" s="35" t="str">
        <f>IF(CB7="",NA(),CB7)</f>
        <v>-</v>
      </c>
      <c r="CC6" s="35" t="str">
        <f t="shared" ref="CC6:CK6" si="9">IF(CC7="",NA(),CC7)</f>
        <v>-</v>
      </c>
      <c r="CD6" s="35" t="str">
        <f t="shared" si="9"/>
        <v>-</v>
      </c>
      <c r="CE6" s="35" t="str">
        <f t="shared" si="9"/>
        <v>-</v>
      </c>
      <c r="CF6" s="35">
        <f t="shared" si="9"/>
        <v>398.53</v>
      </c>
      <c r="CG6" s="35" t="str">
        <f t="shared" si="9"/>
        <v>-</v>
      </c>
      <c r="CH6" s="35" t="str">
        <f t="shared" si="9"/>
        <v>-</v>
      </c>
      <c r="CI6" s="35" t="str">
        <f t="shared" si="9"/>
        <v>-</v>
      </c>
      <c r="CJ6" s="35" t="str">
        <f t="shared" si="9"/>
        <v>-</v>
      </c>
      <c r="CK6" s="35">
        <f t="shared" si="9"/>
        <v>224.88</v>
      </c>
      <c r="CL6" s="34" t="str">
        <f>IF(CL7="","",IF(CL7="-","【-】","【"&amp;SUBSTITUTE(TEXT(CL7,"#,##0.00"),"-","△")&amp;"】"))</f>
        <v>【215.41】</v>
      </c>
      <c r="CM6" s="35" t="str">
        <f>IF(CM7="",NA(),CM7)</f>
        <v>-</v>
      </c>
      <c r="CN6" s="35" t="str">
        <f t="shared" ref="CN6:CV6" si="10">IF(CN7="",NA(),CN7)</f>
        <v>-</v>
      </c>
      <c r="CO6" s="35" t="str">
        <f t="shared" si="10"/>
        <v>-</v>
      </c>
      <c r="CP6" s="35" t="str">
        <f t="shared" si="10"/>
        <v>-</v>
      </c>
      <c r="CQ6" s="35">
        <f t="shared" si="10"/>
        <v>26.35</v>
      </c>
      <c r="CR6" s="35" t="str">
        <f t="shared" si="10"/>
        <v>-</v>
      </c>
      <c r="CS6" s="35" t="str">
        <f t="shared" si="10"/>
        <v>-</v>
      </c>
      <c r="CT6" s="35" t="str">
        <f t="shared" si="10"/>
        <v>-</v>
      </c>
      <c r="CU6" s="35" t="str">
        <f t="shared" si="10"/>
        <v>-</v>
      </c>
      <c r="CV6" s="35">
        <f t="shared" si="10"/>
        <v>42.4</v>
      </c>
      <c r="CW6" s="34" t="str">
        <f>IF(CW7="","",IF(CW7="-","【-】","【"&amp;SUBSTITUTE(TEXT(CW7,"#,##0.00"),"-","△")&amp;"】"))</f>
        <v>【42.90】</v>
      </c>
      <c r="CX6" s="35" t="str">
        <f>IF(CX7="",NA(),CX7)</f>
        <v>-</v>
      </c>
      <c r="CY6" s="35" t="str">
        <f t="shared" ref="CY6:DG6" si="11">IF(CY7="",NA(),CY7)</f>
        <v>-</v>
      </c>
      <c r="CZ6" s="35" t="str">
        <f t="shared" si="11"/>
        <v>-</v>
      </c>
      <c r="DA6" s="35" t="str">
        <f t="shared" si="11"/>
        <v>-</v>
      </c>
      <c r="DB6" s="35">
        <f t="shared" si="11"/>
        <v>86.14</v>
      </c>
      <c r="DC6" s="35" t="str">
        <f t="shared" si="11"/>
        <v>-</v>
      </c>
      <c r="DD6" s="35" t="str">
        <f t="shared" si="11"/>
        <v>-</v>
      </c>
      <c r="DE6" s="35" t="str">
        <f t="shared" si="11"/>
        <v>-</v>
      </c>
      <c r="DF6" s="35" t="str">
        <f t="shared" si="11"/>
        <v>-</v>
      </c>
      <c r="DG6" s="35">
        <f t="shared" si="11"/>
        <v>84.19</v>
      </c>
      <c r="DH6" s="34" t="str">
        <f>IF(DH7="","",IF(DH7="-","【-】","【"&amp;SUBSTITUTE(TEXT(DH7,"#,##0.00"),"-","△")&amp;"】"))</f>
        <v>【84.75】</v>
      </c>
      <c r="DI6" s="35" t="str">
        <f>IF(DI7="",NA(),DI7)</f>
        <v>-</v>
      </c>
      <c r="DJ6" s="35" t="str">
        <f t="shared" ref="DJ6:DR6" si="12">IF(DJ7="",NA(),DJ7)</f>
        <v>-</v>
      </c>
      <c r="DK6" s="35" t="str">
        <f t="shared" si="12"/>
        <v>-</v>
      </c>
      <c r="DL6" s="35" t="str">
        <f t="shared" si="12"/>
        <v>-</v>
      </c>
      <c r="DM6" s="35">
        <f t="shared" si="12"/>
        <v>3.6</v>
      </c>
      <c r="DN6" s="35" t="str">
        <f t="shared" si="12"/>
        <v>-</v>
      </c>
      <c r="DO6" s="35" t="str">
        <f t="shared" si="12"/>
        <v>-</v>
      </c>
      <c r="DP6" s="35" t="str">
        <f t="shared" si="12"/>
        <v>-</v>
      </c>
      <c r="DQ6" s="35" t="str">
        <f t="shared" si="12"/>
        <v>-</v>
      </c>
      <c r="DR6" s="35">
        <f t="shared" si="12"/>
        <v>21.36</v>
      </c>
      <c r="DS6" s="34" t="str">
        <f>IF(DS7="","",IF(DS7="-","【-】","【"&amp;SUBSTITUTE(TEXT(DS7,"#,##0.00"),"-","△")&amp;"】"))</f>
        <v>【23.60】</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0.39</v>
      </c>
      <c r="EO6" s="34" t="str">
        <f>IF(EO7="","",IF(EO7="-","【-】","【"&amp;SUBSTITUTE(TEXT(EO7,"#,##0.00"),"-","△")&amp;"】"))</f>
        <v>【0.30】</v>
      </c>
    </row>
    <row r="7" spans="1:148" s="36" customFormat="1" x14ac:dyDescent="0.15">
      <c r="A7" s="28"/>
      <c r="B7" s="37">
        <v>2020</v>
      </c>
      <c r="C7" s="37">
        <v>302066</v>
      </c>
      <c r="D7" s="37">
        <v>46</v>
      </c>
      <c r="E7" s="37">
        <v>17</v>
      </c>
      <c r="F7" s="37">
        <v>4</v>
      </c>
      <c r="G7" s="37">
        <v>0</v>
      </c>
      <c r="H7" s="37" t="s">
        <v>96</v>
      </c>
      <c r="I7" s="37" t="s">
        <v>97</v>
      </c>
      <c r="J7" s="37" t="s">
        <v>98</v>
      </c>
      <c r="K7" s="37" t="s">
        <v>99</v>
      </c>
      <c r="L7" s="37" t="s">
        <v>100</v>
      </c>
      <c r="M7" s="37" t="s">
        <v>101</v>
      </c>
      <c r="N7" s="38" t="s">
        <v>102</v>
      </c>
      <c r="O7" s="38">
        <v>82.82</v>
      </c>
      <c r="P7" s="38">
        <v>0.14000000000000001</v>
      </c>
      <c r="Q7" s="38">
        <v>60.44</v>
      </c>
      <c r="R7" s="38">
        <v>4610</v>
      </c>
      <c r="S7" s="38">
        <v>71947</v>
      </c>
      <c r="T7" s="38">
        <v>1026.9100000000001</v>
      </c>
      <c r="U7" s="38">
        <v>70.06</v>
      </c>
      <c r="V7" s="38">
        <v>101</v>
      </c>
      <c r="W7" s="38">
        <v>0.13</v>
      </c>
      <c r="X7" s="38">
        <v>776.92</v>
      </c>
      <c r="Y7" s="38" t="s">
        <v>102</v>
      </c>
      <c r="Z7" s="38" t="s">
        <v>102</v>
      </c>
      <c r="AA7" s="38" t="s">
        <v>102</v>
      </c>
      <c r="AB7" s="38" t="s">
        <v>102</v>
      </c>
      <c r="AC7" s="38">
        <v>116.21</v>
      </c>
      <c r="AD7" s="38" t="s">
        <v>102</v>
      </c>
      <c r="AE7" s="38" t="s">
        <v>102</v>
      </c>
      <c r="AF7" s="38" t="s">
        <v>102</v>
      </c>
      <c r="AG7" s="38" t="s">
        <v>102</v>
      </c>
      <c r="AH7" s="38">
        <v>105.78</v>
      </c>
      <c r="AI7" s="38">
        <v>104.83</v>
      </c>
      <c r="AJ7" s="38" t="s">
        <v>102</v>
      </c>
      <c r="AK7" s="38" t="s">
        <v>102</v>
      </c>
      <c r="AL7" s="38" t="s">
        <v>102</v>
      </c>
      <c r="AM7" s="38" t="s">
        <v>102</v>
      </c>
      <c r="AN7" s="38">
        <v>0</v>
      </c>
      <c r="AO7" s="38" t="s">
        <v>102</v>
      </c>
      <c r="AP7" s="38" t="s">
        <v>102</v>
      </c>
      <c r="AQ7" s="38" t="s">
        <v>102</v>
      </c>
      <c r="AR7" s="38" t="s">
        <v>102</v>
      </c>
      <c r="AS7" s="38">
        <v>63.96</v>
      </c>
      <c r="AT7" s="38">
        <v>61.55</v>
      </c>
      <c r="AU7" s="38" t="s">
        <v>102</v>
      </c>
      <c r="AV7" s="38" t="s">
        <v>102</v>
      </c>
      <c r="AW7" s="38" t="s">
        <v>102</v>
      </c>
      <c r="AX7" s="38" t="s">
        <v>102</v>
      </c>
      <c r="AY7" s="38">
        <v>29.36</v>
      </c>
      <c r="AZ7" s="38" t="s">
        <v>102</v>
      </c>
      <c r="BA7" s="38" t="s">
        <v>102</v>
      </c>
      <c r="BB7" s="38" t="s">
        <v>102</v>
      </c>
      <c r="BC7" s="38" t="s">
        <v>102</v>
      </c>
      <c r="BD7" s="38">
        <v>44.24</v>
      </c>
      <c r="BE7" s="38">
        <v>45.34</v>
      </c>
      <c r="BF7" s="38" t="s">
        <v>102</v>
      </c>
      <c r="BG7" s="38" t="s">
        <v>102</v>
      </c>
      <c r="BH7" s="38" t="s">
        <v>102</v>
      </c>
      <c r="BI7" s="38" t="s">
        <v>102</v>
      </c>
      <c r="BJ7" s="38">
        <v>1320.58</v>
      </c>
      <c r="BK7" s="38" t="s">
        <v>102</v>
      </c>
      <c r="BL7" s="38" t="s">
        <v>102</v>
      </c>
      <c r="BM7" s="38" t="s">
        <v>102</v>
      </c>
      <c r="BN7" s="38" t="s">
        <v>102</v>
      </c>
      <c r="BO7" s="38">
        <v>1258.43</v>
      </c>
      <c r="BP7" s="38">
        <v>1260.21</v>
      </c>
      <c r="BQ7" s="38" t="s">
        <v>102</v>
      </c>
      <c r="BR7" s="38" t="s">
        <v>102</v>
      </c>
      <c r="BS7" s="38" t="s">
        <v>102</v>
      </c>
      <c r="BT7" s="38" t="s">
        <v>102</v>
      </c>
      <c r="BU7" s="38">
        <v>43.86</v>
      </c>
      <c r="BV7" s="38" t="s">
        <v>102</v>
      </c>
      <c r="BW7" s="38" t="s">
        <v>102</v>
      </c>
      <c r="BX7" s="38" t="s">
        <v>102</v>
      </c>
      <c r="BY7" s="38" t="s">
        <v>102</v>
      </c>
      <c r="BZ7" s="38">
        <v>73.36</v>
      </c>
      <c r="CA7" s="38">
        <v>75.290000000000006</v>
      </c>
      <c r="CB7" s="38" t="s">
        <v>102</v>
      </c>
      <c r="CC7" s="38" t="s">
        <v>102</v>
      </c>
      <c r="CD7" s="38" t="s">
        <v>102</v>
      </c>
      <c r="CE7" s="38" t="s">
        <v>102</v>
      </c>
      <c r="CF7" s="38">
        <v>398.53</v>
      </c>
      <c r="CG7" s="38" t="s">
        <v>102</v>
      </c>
      <c r="CH7" s="38" t="s">
        <v>102</v>
      </c>
      <c r="CI7" s="38" t="s">
        <v>102</v>
      </c>
      <c r="CJ7" s="38" t="s">
        <v>102</v>
      </c>
      <c r="CK7" s="38">
        <v>224.88</v>
      </c>
      <c r="CL7" s="38">
        <v>215.41</v>
      </c>
      <c r="CM7" s="38" t="s">
        <v>102</v>
      </c>
      <c r="CN7" s="38" t="s">
        <v>102</v>
      </c>
      <c r="CO7" s="38" t="s">
        <v>102</v>
      </c>
      <c r="CP7" s="38" t="s">
        <v>102</v>
      </c>
      <c r="CQ7" s="38">
        <v>26.35</v>
      </c>
      <c r="CR7" s="38" t="s">
        <v>102</v>
      </c>
      <c r="CS7" s="38" t="s">
        <v>102</v>
      </c>
      <c r="CT7" s="38" t="s">
        <v>102</v>
      </c>
      <c r="CU7" s="38" t="s">
        <v>102</v>
      </c>
      <c r="CV7" s="38">
        <v>42.4</v>
      </c>
      <c r="CW7" s="38">
        <v>42.9</v>
      </c>
      <c r="CX7" s="38" t="s">
        <v>102</v>
      </c>
      <c r="CY7" s="38" t="s">
        <v>102</v>
      </c>
      <c r="CZ7" s="38" t="s">
        <v>102</v>
      </c>
      <c r="DA7" s="38" t="s">
        <v>102</v>
      </c>
      <c r="DB7" s="38">
        <v>86.14</v>
      </c>
      <c r="DC7" s="38" t="s">
        <v>102</v>
      </c>
      <c r="DD7" s="38" t="s">
        <v>102</v>
      </c>
      <c r="DE7" s="38" t="s">
        <v>102</v>
      </c>
      <c r="DF7" s="38" t="s">
        <v>102</v>
      </c>
      <c r="DG7" s="38">
        <v>84.19</v>
      </c>
      <c r="DH7" s="38">
        <v>84.75</v>
      </c>
      <c r="DI7" s="38" t="s">
        <v>102</v>
      </c>
      <c r="DJ7" s="38" t="s">
        <v>102</v>
      </c>
      <c r="DK7" s="38" t="s">
        <v>102</v>
      </c>
      <c r="DL7" s="38" t="s">
        <v>102</v>
      </c>
      <c r="DM7" s="38">
        <v>3.6</v>
      </c>
      <c r="DN7" s="38" t="s">
        <v>102</v>
      </c>
      <c r="DO7" s="38" t="s">
        <v>102</v>
      </c>
      <c r="DP7" s="38" t="s">
        <v>102</v>
      </c>
      <c r="DQ7" s="38" t="s">
        <v>102</v>
      </c>
      <c r="DR7" s="38">
        <v>21.36</v>
      </c>
      <c r="DS7" s="38">
        <v>23.6</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0</v>
      </c>
      <c r="EJ7" s="38" t="s">
        <v>102</v>
      </c>
      <c r="EK7" s="38" t="s">
        <v>102</v>
      </c>
      <c r="EL7" s="38" t="s">
        <v>102</v>
      </c>
      <c r="EM7" s="38" t="s">
        <v>102</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US-L0071</cp:lastModifiedBy>
  <cp:lastPrinted>2022-01-26T03:35:10Z</cp:lastPrinted>
  <dcterms:created xsi:type="dcterms:W3CDTF">2021-12-03T07:26:38Z</dcterms:created>
  <dcterms:modified xsi:type="dcterms:W3CDTF">2022-01-26T09:04:01Z</dcterms:modified>
  <cp:category/>
</cp:coreProperties>
</file>