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所属\経営管理部\経営企画課\経営企画課共有\財政係\財政係\１．各種調査\★公営企業会計関係\R3\20220106 ＜和歌山県大容量ファイルシステム＞公開通知 【【R4.2.4〆切】公営企業に係る経営比較分析表の分析等について（依頼）】 NO.172408\各課より\20220119　水産生駒係長より\"/>
    </mc:Choice>
  </mc:AlternateContent>
  <workbookProtection workbookAlgorithmName="SHA-512" workbookHashValue="GGXHZxr/n0MNT8/UlV2nSA1xariIDOrRoT0G2s0WRCTIRIm6U4U9Bgx5uDmCFWYD8r0/w67IT8/KVLePTan2jQ==" workbookSaltValue="yBpZOhx0b9ks7kKaP57d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<sst xmlns="http://schemas.openxmlformats.org/spreadsheetml/2006/main" count="236" uniqueCount="119">
  <si>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</si>
  <si>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</si>
  <si>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</si>
  <si>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</si>
  <si>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</si>
  <si>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</si>
  <si>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</si>
  <si>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</si>
  <si>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</si>
  <si>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</si>
  <si>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</si>
  <si>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</si>
  <si>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</si>
  <si>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</si>
  <si>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</si>
  <si>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</si>
  <si>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</si>
  <si>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</si>
  <si>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</si>
  <si>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</si>
  <si>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</si>
  <si>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</si>
  <si>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</si>
  <si>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</si>
  <si>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</si>
  <si>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</si>
  <si>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</si>
  <si>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</si>
  <si>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</si>
  <si>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</si>
  <si>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</si>
  <si>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</si>
  <si>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</si>
  <si>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</si>
  <si>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</si>
  <si>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</si>
  <si>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</si>
  <si>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</si>
  <si>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</si>
  <si>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</si>
  <si>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</si>
  <si>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</si>
  <si>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</si>
  <si>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</si>
  <si>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</si>
  <si>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</si>
  <si>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</si>
  <si>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</si>
  <si>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</si>
  <si>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</si>
  <si>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</si>
  <si>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</si>
  <si>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</si>
  <si>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</si>
  <si>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</si>
  <si>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</si>
  <si>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</si>
  <si>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</si>
  <si>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</si>
  <si>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</si>
  <si>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</si>
  <si>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</si>
  <si>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</si>
  <si>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</si>
  <si>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</si>
  <si>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</si>
  <si>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</si>
  <si>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</si>
  <si>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</si>
  <si>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</si>
  <si>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</si>
  <si>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</si>
  <si>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</si>
  <si>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</si>
  <si>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</si>
  <si>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</si>
  <si>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</si>
  <si>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</si>
  <si>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</si>
  <si>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</si>
  <si>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</si>
  <si>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</si>
  <si>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</si>
  <si>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</si>
  <si>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</si>
  <si>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</si>
  <si>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</si>
  <si>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</si>
  <si>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</si>
  <si>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</si>
  <si>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</si>
  <si>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</si>
  <si>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</si>
  <si>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</si>
  <si>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</si>
  <si>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</si>
  <si>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</si>
  <si>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</si>
  <si>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</si>
  <si>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</si>
  <si>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</si>
  <si>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</si>
  <si>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</si>
  <si>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</si>
  <si>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</si>
  <si>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</si>
  <si>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</si>
  <si>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</si>
  <si>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</si>
  <si>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</si>
  <si>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</si>
  <si>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</si>
  <si>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</si>
  <si>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</si>
  <si>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</si>
  <si>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</si>
  <si>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当該施設は比較的新しいが、今後、全体の改修が必要となってくる。また人口減少や節水型社会の進行等により、利用率および水需要の低下や水質の変化等が見込まれる。
　このことから、更なる費用削減や更新投資等に充てる財源の確保等、健全経営を継続するための改善点を洗い出し分析する必要がある。</t>
    <rPh sb="1" eb="3">
      <t>トウガイ</t>
    </rPh>
    <rPh sb="3" eb="5">
      <t>シセツ</t>
    </rPh>
    <rPh sb="6" eb="9">
      <t>ヒカクテキ</t>
    </rPh>
    <rPh sb="9" eb="10">
      <t>アタラ</t>
    </rPh>
    <rPh sb="14" eb="16">
      <t>コンゴ</t>
    </rPh>
    <rPh sb="17" eb="19">
      <t>ゼンタイ</t>
    </rPh>
    <rPh sb="20" eb="22">
      <t>カイシュウ</t>
    </rPh>
    <rPh sb="23" eb="25">
      <t>ヒツヨウ</t>
    </rPh>
    <rPh sb="34" eb="36">
      <t>ジンコウ</t>
    </rPh>
    <rPh sb="36" eb="38">
      <t>ゲンショウ</t>
    </rPh>
    <rPh sb="39" eb="42">
      <t>セッスイガタ</t>
    </rPh>
    <rPh sb="42" eb="44">
      <t>シャカイ</t>
    </rPh>
    <rPh sb="45" eb="47">
      <t>シンコウ</t>
    </rPh>
    <rPh sb="47" eb="48">
      <t>トウ</t>
    </rPh>
    <rPh sb="52" eb="55">
      <t>リヨウリツ</t>
    </rPh>
    <rPh sb="58" eb="59">
      <t>ミズ</t>
    </rPh>
    <rPh sb="59" eb="61">
      <t>ジュヨウ</t>
    </rPh>
    <rPh sb="62" eb="64">
      <t>テイカ</t>
    </rPh>
    <rPh sb="65" eb="67">
      <t>スイシツ</t>
    </rPh>
    <rPh sb="68" eb="70">
      <t>ヘンカ</t>
    </rPh>
    <rPh sb="70" eb="71">
      <t>トウ</t>
    </rPh>
    <rPh sb="72" eb="74">
      <t>ミコ</t>
    </rPh>
    <rPh sb="87" eb="88">
      <t>サラ</t>
    </rPh>
    <rPh sb="90" eb="92">
      <t>ヒヨウ</t>
    </rPh>
    <rPh sb="92" eb="94">
      <t>サクゲン</t>
    </rPh>
    <rPh sb="95" eb="97">
      <t>コウシン</t>
    </rPh>
    <rPh sb="97" eb="99">
      <t>トウシ</t>
    </rPh>
    <rPh sb="99" eb="100">
      <t>トウ</t>
    </rPh>
    <rPh sb="101" eb="102">
      <t>ア</t>
    </rPh>
    <rPh sb="104" eb="106">
      <t>ザイゲン</t>
    </rPh>
    <rPh sb="107" eb="109">
      <t>カクホ</t>
    </rPh>
    <rPh sb="109" eb="110">
      <t>トウ</t>
    </rPh>
    <rPh sb="111" eb="113">
      <t>ケンゼン</t>
    </rPh>
    <rPh sb="113" eb="115">
      <t>ケイエイ</t>
    </rPh>
    <rPh sb="116" eb="118">
      <t>ケイゾク</t>
    </rPh>
    <rPh sb="123" eb="126">
      <t>カイゼンテン</t>
    </rPh>
    <rPh sb="127" eb="128">
      <t>アラ</t>
    </rPh>
    <rPh sb="129" eb="130">
      <t>ダ</t>
    </rPh>
    <rPh sb="131" eb="133">
      <t>ブンセキ</t>
    </rPh>
    <rPh sb="135" eb="137">
      <t>ヒツヨウ</t>
    </rPh>
    <phoneticPr fontId="4"/>
  </si>
  <si>
    <t>　供用開始後約１５年経過している。当面管路の更新の必要はないが、管路経年率を踏まえながら順次、更新していかなければならない。</t>
    <rPh sb="1" eb="3">
      <t>キョウヨウ</t>
    </rPh>
    <rPh sb="3" eb="5">
      <t>カイシ</t>
    </rPh>
    <rPh sb="5" eb="6">
      <t>ゴ</t>
    </rPh>
    <rPh sb="6" eb="7">
      <t>ヤク</t>
    </rPh>
    <rPh sb="9" eb="10">
      <t>ネン</t>
    </rPh>
    <rPh sb="10" eb="12">
      <t>ケイカ</t>
    </rPh>
    <rPh sb="17" eb="19">
      <t>トウメン</t>
    </rPh>
    <rPh sb="19" eb="21">
      <t>カンロ</t>
    </rPh>
    <rPh sb="22" eb="24">
      <t>コウシン</t>
    </rPh>
    <rPh sb="25" eb="27">
      <t>ヒツヨウ</t>
    </rPh>
    <rPh sb="32" eb="34">
      <t>カンロ</t>
    </rPh>
    <rPh sb="34" eb="36">
      <t>ケイネン</t>
    </rPh>
    <rPh sb="36" eb="37">
      <t>リツ</t>
    </rPh>
    <rPh sb="38" eb="39">
      <t>フ</t>
    </rPh>
    <rPh sb="44" eb="46">
      <t>ジュンジ</t>
    </rPh>
    <rPh sb="47" eb="49">
      <t>コウシン</t>
    </rPh>
    <phoneticPr fontId="4"/>
  </si>
  <si>
    <t>　本市下水道事業（漁業集落排水）は、⑤経費回収率からもわかるように汚水処理に要する経費を下水道使用料で賄えず、一般会計からの繰入金に頼らざるを得ない状況である。令和2年度には使用料の改定を行ったが、今後も使用料の改定や維持管理費の削減等により、経費回収率を改善させる必要がある。
　①収益的収支比率については、前年と比較して減少している。これは使用料の改定により、収益は増加したが、それを上回る維持管理費の増加があったためである。今後も引き続き収益確保のため、使用料の改定や維持管理費の削減等の経営改善が必要と考える。
　⑥汚水処理原価については、維持管理費用が増加し、人口減少に伴う有収水量の減少により原価が増加している。また、類似団体と比較して高騰している理由として、⑦施設利用率からもわかるように、処理能力に対する処理水量が少ないことが考えられる。引き続き接続率の向上による有収水量を増加させる取り組みが必要と考える。
　⑧水洗化率については、年々処理区域内人口は減少しているが、水洗便所設置済み人口の減少と比例しておらず、年度によって水洗化率が増加している年度もある。引き続き、施設未接続未加入者に対しての接続加入促進に取り組む必要がある。</t>
    <rPh sb="1" eb="3">
      <t>ホンシ</t>
    </rPh>
    <rPh sb="3" eb="6">
      <t>ゲスイドウ</t>
    </rPh>
    <rPh sb="6" eb="8">
      <t>ジギョウ</t>
    </rPh>
    <rPh sb="9" eb="11">
      <t>ギョギョウ</t>
    </rPh>
    <rPh sb="11" eb="13">
      <t>シュウラク</t>
    </rPh>
    <rPh sb="13" eb="15">
      <t>ハイスイ</t>
    </rPh>
    <rPh sb="19" eb="21">
      <t>ケイヒ</t>
    </rPh>
    <rPh sb="21" eb="23">
      <t>カイシュウ</t>
    </rPh>
    <rPh sb="23" eb="24">
      <t>リツ</t>
    </rPh>
    <rPh sb="33" eb="35">
      <t>オスイ</t>
    </rPh>
    <rPh sb="35" eb="37">
      <t>ショリ</t>
    </rPh>
    <rPh sb="38" eb="39">
      <t>ヨウ</t>
    </rPh>
    <rPh sb="41" eb="43">
      <t>ケイヒ</t>
    </rPh>
    <rPh sb="44" eb="46">
      <t>ゲスイ</t>
    </rPh>
    <rPh sb="46" eb="47">
      <t>ドウ</t>
    </rPh>
    <rPh sb="47" eb="50">
      <t>シヨウリョウ</t>
    </rPh>
    <rPh sb="51" eb="52">
      <t>マカナ</t>
    </rPh>
    <rPh sb="55" eb="57">
      <t>イッパン</t>
    </rPh>
    <rPh sb="57" eb="59">
      <t>カイケイ</t>
    </rPh>
    <rPh sb="62" eb="64">
      <t>クリイレ</t>
    </rPh>
    <rPh sb="64" eb="65">
      <t>キン</t>
    </rPh>
    <rPh sb="66" eb="67">
      <t>タヨ</t>
    </rPh>
    <rPh sb="71" eb="72">
      <t>エ</t>
    </rPh>
    <rPh sb="74" eb="76">
      <t>ジョウキョウ</t>
    </rPh>
    <rPh sb="80" eb="82">
      <t>レイワ</t>
    </rPh>
    <rPh sb="83" eb="85">
      <t>ネンド</t>
    </rPh>
    <rPh sb="87" eb="90">
      <t>シヨウリョウ</t>
    </rPh>
    <rPh sb="91" eb="93">
      <t>カイテイ</t>
    </rPh>
    <rPh sb="94" eb="95">
      <t>オコナ</t>
    </rPh>
    <rPh sb="99" eb="101">
      <t>コンゴ</t>
    </rPh>
    <rPh sb="102" eb="105">
      <t>シヨウリョウ</t>
    </rPh>
    <rPh sb="106" eb="108">
      <t>カイテイ</t>
    </rPh>
    <rPh sb="109" eb="111">
      <t>イジ</t>
    </rPh>
    <rPh sb="111" eb="114">
      <t>カンリヒ</t>
    </rPh>
    <rPh sb="115" eb="117">
      <t>サクゲン</t>
    </rPh>
    <rPh sb="117" eb="118">
      <t>トウ</t>
    </rPh>
    <rPh sb="122" eb="124">
      <t>ケイヒ</t>
    </rPh>
    <rPh sb="124" eb="126">
      <t>カイシュウ</t>
    </rPh>
    <rPh sb="126" eb="127">
      <t>リツ</t>
    </rPh>
    <rPh sb="128" eb="130">
      <t>カイゼン</t>
    </rPh>
    <rPh sb="133" eb="135">
      <t>ヒツヨウ</t>
    </rPh>
    <rPh sb="142" eb="145">
      <t>シュウエキテキ</t>
    </rPh>
    <rPh sb="145" eb="147">
      <t>シュウシ</t>
    </rPh>
    <rPh sb="147" eb="149">
      <t>ヒリツ</t>
    </rPh>
    <rPh sb="155" eb="157">
      <t>ゼンネン</t>
    </rPh>
    <rPh sb="158" eb="160">
      <t>ヒカク</t>
    </rPh>
    <rPh sb="162" eb="164">
      <t>ゲンショウ</t>
    </rPh>
    <rPh sb="172" eb="175">
      <t>シヨウリョウ</t>
    </rPh>
    <rPh sb="176" eb="178">
      <t>カイテイ</t>
    </rPh>
    <rPh sb="182" eb="184">
      <t>シュウエキ</t>
    </rPh>
    <rPh sb="185" eb="187">
      <t>ゾウカ</t>
    </rPh>
    <rPh sb="194" eb="196">
      <t>ウワマワ</t>
    </rPh>
    <rPh sb="197" eb="199">
      <t>イジ</t>
    </rPh>
    <rPh sb="199" eb="202">
      <t>カンリヒ</t>
    </rPh>
    <rPh sb="203" eb="205">
      <t>ゾウカ</t>
    </rPh>
    <rPh sb="215" eb="217">
      <t>コンゴ</t>
    </rPh>
    <rPh sb="218" eb="219">
      <t>ヒ</t>
    </rPh>
    <rPh sb="220" eb="221">
      <t>ツヅ</t>
    </rPh>
    <rPh sb="222" eb="224">
      <t>シュウエキ</t>
    </rPh>
    <rPh sb="224" eb="226">
      <t>カクホ</t>
    </rPh>
    <rPh sb="230" eb="233">
      <t>シヨウリョウ</t>
    </rPh>
    <rPh sb="234" eb="236">
      <t>カイテイ</t>
    </rPh>
    <rPh sb="237" eb="239">
      <t>イジ</t>
    </rPh>
    <rPh sb="239" eb="241">
      <t>カンリ</t>
    </rPh>
    <rPh sb="241" eb="242">
      <t>ヒ</t>
    </rPh>
    <rPh sb="243" eb="245">
      <t>サクゲン</t>
    </rPh>
    <rPh sb="245" eb="246">
      <t>ナド</t>
    </rPh>
    <rPh sb="247" eb="249">
      <t>ケイエイ</t>
    </rPh>
    <rPh sb="249" eb="251">
      <t>カイゼン</t>
    </rPh>
    <rPh sb="252" eb="254">
      <t>ヒツヨウ</t>
    </rPh>
    <rPh sb="255" eb="256">
      <t>カンガ</t>
    </rPh>
    <rPh sb="262" eb="264">
      <t>オスイ</t>
    </rPh>
    <rPh sb="264" eb="266">
      <t>ショリ</t>
    </rPh>
    <rPh sb="266" eb="268">
      <t>ゲンカ</t>
    </rPh>
    <rPh sb="274" eb="276">
      <t>イジ</t>
    </rPh>
    <rPh sb="276" eb="278">
      <t>カンリ</t>
    </rPh>
    <rPh sb="278" eb="280">
      <t>ヒヨウ</t>
    </rPh>
    <rPh sb="281" eb="283">
      <t>ゾウカ</t>
    </rPh>
    <rPh sb="285" eb="287">
      <t>ジンコウ</t>
    </rPh>
    <rPh sb="287" eb="289">
      <t>ゲンショウ</t>
    </rPh>
    <rPh sb="290" eb="291">
      <t>トモナ</t>
    </rPh>
    <rPh sb="292" eb="294">
      <t>ユウシュウ</t>
    </rPh>
    <rPh sb="294" eb="296">
      <t>スイリョウ</t>
    </rPh>
    <rPh sb="297" eb="299">
      <t>ゲンショウ</t>
    </rPh>
    <rPh sb="302" eb="304">
      <t>ゲンカ</t>
    </rPh>
    <rPh sb="305" eb="307">
      <t>ゾウカ</t>
    </rPh>
    <rPh sb="315" eb="317">
      <t>ルイジ</t>
    </rPh>
    <rPh sb="317" eb="319">
      <t>ダンタイ</t>
    </rPh>
    <rPh sb="320" eb="322">
      <t>ヒカク</t>
    </rPh>
    <rPh sb="324" eb="326">
      <t>コウトウ</t>
    </rPh>
    <rPh sb="330" eb="332">
      <t>リユウ</t>
    </rPh>
    <rPh sb="337" eb="339">
      <t>シセツ</t>
    </rPh>
    <rPh sb="339" eb="342">
      <t>リヨウリツ</t>
    </rPh>
    <rPh sb="352" eb="354">
      <t>ショリ</t>
    </rPh>
    <rPh sb="354" eb="356">
      <t>ノウリョク</t>
    </rPh>
    <rPh sb="357" eb="358">
      <t>タイ</t>
    </rPh>
    <rPh sb="360" eb="362">
      <t>ショリ</t>
    </rPh>
    <rPh sb="362" eb="363">
      <t>スイ</t>
    </rPh>
    <rPh sb="363" eb="364">
      <t>リョウ</t>
    </rPh>
    <rPh sb="365" eb="366">
      <t>スク</t>
    </rPh>
    <rPh sb="371" eb="372">
      <t>カンガ</t>
    </rPh>
    <rPh sb="377" eb="378">
      <t>ヒ</t>
    </rPh>
    <rPh sb="379" eb="380">
      <t>ツヅ</t>
    </rPh>
    <rPh sb="381" eb="383">
      <t>セツゾク</t>
    </rPh>
    <rPh sb="383" eb="384">
      <t>リツ</t>
    </rPh>
    <rPh sb="385" eb="387">
      <t>コウジョウ</t>
    </rPh>
    <rPh sb="390" eb="392">
      <t>ユウシュウ</t>
    </rPh>
    <rPh sb="392" eb="394">
      <t>スイリョウ</t>
    </rPh>
    <rPh sb="395" eb="397">
      <t>ゾウカ</t>
    </rPh>
    <rPh sb="400" eb="401">
      <t>ト</t>
    </rPh>
    <rPh sb="402" eb="403">
      <t>ク</t>
    </rPh>
    <rPh sb="405" eb="407">
      <t>ヒツヨウ</t>
    </rPh>
    <rPh sb="408" eb="409">
      <t>カンガ</t>
    </rPh>
    <rPh sb="415" eb="418">
      <t>スイセンカ</t>
    </rPh>
    <rPh sb="418" eb="419">
      <t>リツ</t>
    </rPh>
    <rPh sb="425" eb="427">
      <t>ネンネン</t>
    </rPh>
    <rPh sb="427" eb="429">
      <t>ショリ</t>
    </rPh>
    <rPh sb="429" eb="432">
      <t>クイキナイ</t>
    </rPh>
    <rPh sb="432" eb="434">
      <t>ジンコウ</t>
    </rPh>
    <rPh sb="435" eb="437">
      <t>ゲンショウ</t>
    </rPh>
    <rPh sb="443" eb="445">
      <t>スイセン</t>
    </rPh>
    <rPh sb="445" eb="447">
      <t>ベンジョ</t>
    </rPh>
    <rPh sb="447" eb="449">
      <t>セッチ</t>
    </rPh>
    <rPh sb="449" eb="450">
      <t>ズ</t>
    </rPh>
    <rPh sb="451" eb="453">
      <t>ジンコウ</t>
    </rPh>
    <rPh sb="454" eb="456">
      <t>ゲンショウ</t>
    </rPh>
    <rPh sb="457" eb="459">
      <t>ヒレイ</t>
    </rPh>
    <rPh sb="465" eb="467">
      <t>ネンド</t>
    </rPh>
    <rPh sb="471" eb="474">
      <t>スイセンカ</t>
    </rPh>
    <rPh sb="474" eb="475">
      <t>リツ</t>
    </rPh>
    <rPh sb="476" eb="478">
      <t>ゾウカ</t>
    </rPh>
    <rPh sb="482" eb="484">
      <t>ネンド</t>
    </rPh>
    <rPh sb="488" eb="489">
      <t>ヒ</t>
    </rPh>
    <rPh sb="490" eb="491">
      <t>ツヅ</t>
    </rPh>
    <rPh sb="493" eb="495">
      <t>シセツ</t>
    </rPh>
    <rPh sb="495" eb="498">
      <t>ミセツゾク</t>
    </rPh>
    <rPh sb="498" eb="502">
      <t>ミカニュウシャ</t>
    </rPh>
    <rPh sb="503" eb="504">
      <t>タイ</t>
    </rPh>
    <rPh sb="507" eb="509">
      <t>セツゾク</t>
    </rPh>
    <rPh sb="509" eb="511">
      <t>カニュウ</t>
    </rPh>
    <rPh sb="511" eb="513">
      <t>ソクシン</t>
    </rPh>
    <rPh sb="514" eb="515">
      <t>ト</t>
    </rPh>
    <rPh sb="516" eb="517">
      <t>ク</t>
    </rPh>
    <rPh sb="518" eb="5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</si>
</sst>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F7-442B-9D46-BDE41682CA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0.01</c:v>
                </c:pt>
                <c:pt idx="4" formatCode="#,##0.00;&quot;△&quot;#,##0.00;&quot;-&quot;">
                  <c:v>1.6</c:v>
                </c:pt>
              </c:numCache>
            </c:numRef>
          </c:val>
          <c:smooth val="0"/>
          <c:extLst>
            <c:ext xmlns:c16="http://schemas.microsoft.com/office/drawing/2014/chart" uri="{C3380CC4-5D6E-409C-BE32-E72D297353CC}">
              <c16:uniqueId val="{00000001-3BF7-442B-9D46-BDE41682CA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8.9499999999999993</c:v>
                </c:pt>
                <c:pt idx="1">
                  <c:v>8.5299999999999994</c:v>
                </c:pt>
                <c:pt idx="2">
                  <c:v>8.25</c:v>
                </c:pt>
                <c:pt idx="3">
                  <c:v>8.25</c:v>
                </c:pt>
                <c:pt idx="4">
                  <c:v>7.41</c:v>
                </c:pt>
              </c:numCache>
            </c:numRef>
          </c:val>
          <c:extLst>
            <c:ext xmlns:c16="http://schemas.microsoft.com/office/drawing/2014/chart" uri="{C3380CC4-5D6E-409C-BE32-E72D297353CC}">
              <c16:uniqueId val="{00000000-77A0-455A-808A-16D7663A8D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32.479999999999997</c:v>
                </c:pt>
                <c:pt idx="4">
                  <c:v>30.19</c:v>
                </c:pt>
              </c:numCache>
            </c:numRef>
          </c:val>
          <c:smooth val="0"/>
          <c:extLst>
            <c:ext xmlns:c16="http://schemas.microsoft.com/office/drawing/2014/chart" uri="{C3380CC4-5D6E-409C-BE32-E72D297353CC}">
              <c16:uniqueId val="{00000001-77A0-455A-808A-16D7663A8D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67.58</c:v>
                </c:pt>
                <c:pt idx="1">
                  <c:v>64.17</c:v>
                </c:pt>
                <c:pt idx="2">
                  <c:v>61.37</c:v>
                </c:pt>
                <c:pt idx="3">
                  <c:v>64.36</c:v>
                </c:pt>
                <c:pt idx="4">
                  <c:v>63.73</c:v>
                </c:pt>
              </c:numCache>
            </c:numRef>
          </c:val>
          <c:extLst>
            <c:ext xmlns:c16="http://schemas.microsoft.com/office/drawing/2014/chart" uri="{C3380CC4-5D6E-409C-BE32-E72D297353CC}">
              <c16:uniqueId val="{00000000-94B8-4026-ADE0-9040A2C66B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79.2</c:v>
                </c:pt>
                <c:pt idx="4">
                  <c:v>79.09</c:v>
                </c:pt>
              </c:numCache>
            </c:numRef>
          </c:val>
          <c:smooth val="0"/>
          <c:extLst>
            <c:ext xmlns:c16="http://schemas.microsoft.com/office/drawing/2014/chart" uri="{C3380CC4-5D6E-409C-BE32-E72D297353CC}">
              <c16:uniqueId val="{00000001-94B8-4026-ADE0-9040A2C66B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74.98</c:v>
                </c:pt>
                <c:pt idx="1">
                  <c:v>75.180000000000007</c:v>
                </c:pt>
                <c:pt idx="2">
                  <c:v>72.010000000000005</c:v>
                </c:pt>
                <c:pt idx="3">
                  <c:v>72.31</c:v>
                </c:pt>
                <c:pt idx="4">
                  <c:v>61.82</c:v>
                </c:pt>
              </c:numCache>
            </c:numRef>
          </c:val>
          <c:extLst>
            <c:ext xmlns:c16="http://schemas.microsoft.com/office/drawing/2014/chart" uri="{C3380CC4-5D6E-409C-BE32-E72D297353CC}">
              <c16:uniqueId val="{00000000-E895-4076-90F9-D24E7EACB6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5-4076-90F9-D24E7EACB6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AC-44A0-A3C1-9C0C061852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AC-44A0-A3C1-9C0C061852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8B-480D-A19C-BABE4B60D68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B-480D-A19C-BABE4B60D68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4-4DC6-BF9B-8FAA0CF829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4-4DC6-BF9B-8FAA0CF829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FD-4CEB-B0DE-AF290460BB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FD-4CEB-B0DE-AF290460BB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95-47F8-8B30-557974DAC0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998.42</c:v>
                </c:pt>
                <c:pt idx="4">
                  <c:v>1095.52</c:v>
                </c:pt>
              </c:numCache>
            </c:numRef>
          </c:val>
          <c:smooth val="0"/>
          <c:extLst>
            <c:ext xmlns:c16="http://schemas.microsoft.com/office/drawing/2014/chart" uri="{C3380CC4-5D6E-409C-BE32-E72D297353CC}">
              <c16:uniqueId val="{00000001-DB95-47F8-8B30-557974DAC0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17.25</c:v>
                </c:pt>
                <c:pt idx="1">
                  <c:v>16.53</c:v>
                </c:pt>
                <c:pt idx="2">
                  <c:v>13.5</c:v>
                </c:pt>
                <c:pt idx="3">
                  <c:v>14.46</c:v>
                </c:pt>
                <c:pt idx="4">
                  <c:v>10.38</c:v>
                </c:pt>
              </c:numCache>
            </c:numRef>
          </c:val>
          <c:extLst>
            <c:ext xmlns:c16="http://schemas.microsoft.com/office/drawing/2014/chart" uri="{C3380CC4-5D6E-409C-BE32-E72D297353CC}">
              <c16:uniqueId val="{00000000-4003-4AFD-BA8D-7F9269FC7F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41.41</c:v>
                </c:pt>
                <c:pt idx="4">
                  <c:v>39.64</c:v>
                </c:pt>
              </c:numCache>
            </c:numRef>
          </c:val>
          <c:smooth val="0"/>
          <c:extLst>
            <c:ext xmlns:c16="http://schemas.microsoft.com/office/drawing/2014/chart" uri="{C3380CC4-5D6E-409C-BE32-E72D297353CC}">
              <c16:uniqueId val="{00000001-4003-4AFD-BA8D-7F9269FC7F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724.7</c:v>
                </c:pt>
                <c:pt idx="1">
                  <c:v>753.86</c:v>
                </c:pt>
                <c:pt idx="2">
                  <c:v>911.33</c:v>
                </c:pt>
                <c:pt idx="3">
                  <c:v>937.46</c:v>
                </c:pt>
                <c:pt idx="4">
                  <c:v>1502.18</c:v>
                </c:pt>
              </c:numCache>
            </c:numRef>
          </c:val>
          <c:extLst>
            <c:ext xmlns:c16="http://schemas.microsoft.com/office/drawing/2014/chart" uri="{C3380CC4-5D6E-409C-BE32-E72D297353CC}">
              <c16:uniqueId val="{00000000-87C1-45B4-820D-7EF4C40755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417.56</c:v>
                </c:pt>
                <c:pt idx="4">
                  <c:v>449.72</c:v>
                </c:pt>
              </c:numCache>
            </c:numRef>
          </c:val>
          <c:smooth val="0"/>
          <c:extLst>
            <c:ext xmlns:c16="http://schemas.microsoft.com/office/drawing/2014/chart" uri="{C3380CC4-5D6E-409C-BE32-E72D297353CC}">
              <c16:uniqueId val="{00000001-87C1-45B4-820D-7EF4C40755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有田市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27240</v>
      </c>
      <c r="AM8" s="69"/>
      <c r="AN8" s="69"/>
      <c r="AO8" s="69"/>
      <c r="AP8" s="69"/>
      <c r="AQ8" s="69"/>
      <c r="AR8" s="69"/>
      <c r="AS8" s="69"/>
      <c r="AT8" s="68">
        <f>データ!T6</f>
        <v>36.83</v>
      </c>
      <c r="AU8" s="68"/>
      <c r="AV8" s="68"/>
      <c r="AW8" s="68"/>
      <c r="AX8" s="68"/>
      <c r="AY8" s="68"/>
      <c r="AZ8" s="68"/>
      <c r="BA8" s="68"/>
      <c r="BB8" s="68">
        <f>データ!U6</f>
        <v>739.61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1.0900000000000001</v>
      </c>
      <c r="Q10" s="68"/>
      <c r="R10" s="68"/>
      <c r="S10" s="68"/>
      <c r="T10" s="68"/>
      <c r="U10" s="68"/>
      <c r="V10" s="68"/>
      <c r="W10" s="68">
        <f>データ!Q6</f>
        <v>99.5</v>
      </c>
      <c r="X10" s="68"/>
      <c r="Y10" s="68"/>
      <c r="Z10" s="68"/>
      <c r="AA10" s="68"/>
      <c r="AB10" s="68"/>
      <c r="AC10" s="68"/>
      <c r="AD10" s="69">
        <f>データ!R6</f>
        <v>2750</v>
      </c>
      <c r="AE10" s="69"/>
      <c r="AF10" s="69"/>
      <c r="AG10" s="69"/>
      <c r="AH10" s="69"/>
      <c r="AI10" s="69"/>
      <c r="AJ10" s="69"/>
      <c r="AK10" s="2"/>
      <c r="AL10" s="69">
        <f>データ!V6</f>
        <v>295</v>
      </c>
      <c r="AM10" s="69"/>
      <c r="AN10" s="69"/>
      <c r="AO10" s="69"/>
      <c r="AP10" s="69"/>
      <c r="AQ10" s="69"/>
      <c r="AR10" s="69"/>
      <c r="AS10" s="69"/>
      <c r="AT10" s="68">
        <f>データ!W6</f>
        <v>0.11</v>
      </c>
      <c r="AU10" s="68"/>
      <c r="AV10" s="68"/>
      <c r="AW10" s="68"/>
      <c r="AX10" s="68"/>
      <c r="AY10" s="68"/>
      <c r="AZ10" s="68"/>
      <c r="BA10" s="68"/>
      <c r="BB10" s="68">
        <f>データ!X6</f>
        <v>2681.82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yrd4Xa8hYhVAKXkMnC8ItaNouTJgf96qYPdGH5hYqPXHARtDLUIrT+sdjUvPANUnFKOoRQ1NNxczHKobTW3iCQ==" saltValue="mIZaypoKQ93zjw/L09YH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302040</v>
      </c>
      <c r="D6" s="33">
        <f t="shared" si="3"/>
        <v>47</v>
      </c>
      <c r="E6" s="33">
        <f t="shared" si="3"/>
        <v>17</v>
      </c>
      <c r="F6" s="33">
        <f t="shared" si="3"/>
        <v>6</v>
      </c>
      <c r="G6" s="33">
        <f t="shared" si="3"/>
        <v>0</v>
      </c>
      <c r="H6" s="33" t="str">
        <f t="shared" si="3"/>
        <v>和歌山県　有田市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1.0900000000000001</v>
      </c>
      <c r="Q6" s="34">
        <f t="shared" si="3"/>
        <v>99.5</v>
      </c>
      <c r="R6" s="34">
        <f t="shared" si="3"/>
        <v>2750</v>
      </c>
      <c r="S6" s="34">
        <f t="shared" si="3"/>
        <v>27240</v>
      </c>
      <c r="T6" s="34">
        <f t="shared" si="3"/>
        <v>36.83</v>
      </c>
      <c r="U6" s="34">
        <f t="shared" si="3"/>
        <v>739.61</v>
      </c>
      <c r="V6" s="34">
        <f t="shared" si="3"/>
        <v>295</v>
      </c>
      <c r="W6" s="34">
        <f t="shared" si="3"/>
        <v>0.11</v>
      </c>
      <c r="X6" s="34">
        <f t="shared" si="3"/>
        <v>2681.82</v>
      </c>
      <c r="Y6" s="35">
        <f>IF(Y7="",NA(),Y7)</f>
        <v>74.98</v>
      </c>
      <c r="Z6" s="35">
        <f t="shared" ref="Z6:AH6" si="4">IF(Z7="",NA(),Z7)</f>
        <v>75.180000000000007</v>
      </c>
      <c r="AA6" s="35">
        <f t="shared" si="4"/>
        <v>72.010000000000005</v>
      </c>
      <c r="AB6" s="35">
        <f t="shared" si="4"/>
        <v>72.31</v>
      </c>
      <c r="AC6" s="35">
        <f t="shared" si="4"/>
        <v>61.82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1700.42</v>
      </c>
      <c r="BL6" s="35">
        <f t="shared" si="7"/>
        <v>1491.92</v>
      </c>
      <c r="BM6" s="35">
        <f t="shared" si="7"/>
        <v>1756.26</v>
      </c>
      <c r="BN6" s="35">
        <f t="shared" si="7"/>
        <v>998.42</v>
      </c>
      <c r="BO6" s="35">
        <f t="shared" si="7"/>
        <v>1095.52</v>
      </c>
      <c r="BP6" s="34" t="str">
        <f>IF(BP7="","",IF(BP7="-","【-】","【"&amp;SUBSTITUTE(TEXT(BP7,"#,##0.00"),"-","△")&amp;"】"))</f>
        <v>【1,042.34】</v>
      </c>
      <c r="BQ6" s="35">
        <f>IF(BQ7="",NA(),BQ7)</f>
        <v>17.25</v>
      </c>
      <c r="BR6" s="35">
        <f t="shared" ref="BR6:BZ6" si="8">IF(BR7="",NA(),BR7)</f>
        <v>16.53</v>
      </c>
      <c r="BS6" s="35">
        <f t="shared" si="8"/>
        <v>13.5</v>
      </c>
      <c r="BT6" s="35">
        <f t="shared" si="8"/>
        <v>14.46</v>
      </c>
      <c r="BU6" s="35">
        <f t="shared" si="8"/>
        <v>10.38</v>
      </c>
      <c r="BV6" s="35">
        <f t="shared" si="8"/>
        <v>34.51</v>
      </c>
      <c r="BW6" s="35">
        <f t="shared" si="8"/>
        <v>46.77</v>
      </c>
      <c r="BX6" s="35">
        <f t="shared" si="8"/>
        <v>45.78</v>
      </c>
      <c r="BY6" s="35">
        <f t="shared" si="8"/>
        <v>41.41</v>
      </c>
      <c r="BZ6" s="35">
        <f t="shared" si="8"/>
        <v>39.64</v>
      </c>
      <c r="CA6" s="34" t="str">
        <f>IF(CA7="","",IF(CA7="-","【-】","【"&amp;SUBSTITUTE(TEXT(CA7,"#,##0.00"),"-","△")&amp;"】"))</f>
        <v>【42.60】</v>
      </c>
      <c r="CB6" s="35">
        <f>IF(CB7="",NA(),CB7)</f>
        <v>724.7</v>
      </c>
      <c r="CC6" s="35">
        <f t="shared" ref="CC6:CK6" si="9">IF(CC7="",NA(),CC7)</f>
        <v>753.86</v>
      </c>
      <c r="CD6" s="35">
        <f t="shared" si="9"/>
        <v>911.33</v>
      </c>
      <c r="CE6" s="35">
        <f t="shared" si="9"/>
        <v>937.46</v>
      </c>
      <c r="CF6" s="35">
        <f t="shared" si="9"/>
        <v>1502.18</v>
      </c>
      <c r="CG6" s="35">
        <f t="shared" si="9"/>
        <v>476.11</v>
      </c>
      <c r="CH6" s="35">
        <f t="shared" si="9"/>
        <v>348.75</v>
      </c>
      <c r="CI6" s="35">
        <f t="shared" si="9"/>
        <v>367.7</v>
      </c>
      <c r="CJ6" s="35">
        <f t="shared" si="9"/>
        <v>417.56</v>
      </c>
      <c r="CK6" s="35">
        <f t="shared" si="9"/>
        <v>449.72</v>
      </c>
      <c r="CL6" s="34" t="str">
        <f>IF(CL7="","",IF(CL7="-","【-】","【"&amp;SUBSTITUTE(TEXT(CL7,"#,##0.00"),"-","△")&amp;"】"))</f>
        <v>【410.22】</v>
      </c>
      <c r="CM6" s="35">
        <f>IF(CM7="",NA(),CM7)</f>
        <v>8.9499999999999993</v>
      </c>
      <c r="CN6" s="35">
        <f t="shared" ref="CN6:CV6" si="10">IF(CN7="",NA(),CN7)</f>
        <v>8.5299999999999994</v>
      </c>
      <c r="CO6" s="35">
        <f t="shared" si="10"/>
        <v>8.25</v>
      </c>
      <c r="CP6" s="35">
        <f t="shared" si="10"/>
        <v>8.25</v>
      </c>
      <c r="CQ6" s="35">
        <f t="shared" si="10"/>
        <v>7.41</v>
      </c>
      <c r="CR6" s="35">
        <f t="shared" si="10"/>
        <v>29.4</v>
      </c>
      <c r="CS6" s="35">
        <f t="shared" si="10"/>
        <v>29.8</v>
      </c>
      <c r="CT6" s="35">
        <f t="shared" si="10"/>
        <v>29.43</v>
      </c>
      <c r="CU6" s="35">
        <f t="shared" si="10"/>
        <v>32.479999999999997</v>
      </c>
      <c r="CV6" s="35">
        <f t="shared" si="10"/>
        <v>30.19</v>
      </c>
      <c r="CW6" s="34" t="str">
        <f>IF(CW7="","",IF(CW7="-","【-】","【"&amp;SUBSTITUTE(TEXT(CW7,"#,##0.00"),"-","△")&amp;"】"))</f>
        <v>【32.98】</v>
      </c>
      <c r="CX6" s="35">
        <f>IF(CX7="",NA(),CX7)</f>
        <v>67.58</v>
      </c>
      <c r="CY6" s="35">
        <f t="shared" ref="CY6:DG6" si="11">IF(CY7="",NA(),CY7)</f>
        <v>64.17</v>
      </c>
      <c r="CZ6" s="35">
        <f t="shared" si="11"/>
        <v>61.37</v>
      </c>
      <c r="DA6" s="35">
        <f t="shared" si="11"/>
        <v>64.36</v>
      </c>
      <c r="DB6" s="35">
        <f t="shared" si="11"/>
        <v>63.73</v>
      </c>
      <c r="DC6" s="35">
        <f t="shared" si="11"/>
        <v>63.77</v>
      </c>
      <c r="DD6" s="35">
        <f t="shared" si="11"/>
        <v>66.95</v>
      </c>
      <c r="DE6" s="35">
        <f t="shared" si="11"/>
        <v>66.33</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0.01</v>
      </c>
      <c r="EN6" s="35">
        <f t="shared" si="14"/>
        <v>1.6</v>
      </c>
      <c r="EO6" s="34" t="str">
        <f>IF(EO7="","",IF(EO7="-","【-】","【"&amp;SUBSTITUTE(TEXT(EO7,"#,##0.00"),"-","△")&amp;"】"))</f>
        <v>【1.09】</v>
      </c>
    </row>
    <row r="7" spans="1:145" s="36" customFormat="1" x14ac:dyDescent="0.15">
      <c r="A7" s="28"/>
      <c r="B7" s="37">
        <v>2020</v>
      </c>
      <c r="C7" s="37">
        <v>302040</v>
      </c>
      <c r="D7" s="37">
        <v>47</v>
      </c>
      <c r="E7" s="37">
        <v>17</v>
      </c>
      <c r="F7" s="37">
        <v>6</v>
      </c>
      <c r="G7" s="37">
        <v>0</v>
      </c>
      <c r="H7" s="37" t="s">
        <v>98</v>
      </c>
      <c r="I7" s="37" t="s">
        <v>99</v>
      </c>
      <c r="J7" s="37" t="s">
        <v>100</v>
      </c>
      <c r="K7" s="37" t="s">
        <v>101</v>
      </c>
      <c r="L7" s="37" t="s">
        <v>102</v>
      </c>
      <c r="M7" s="37" t="s">
        <v>103</v>
      </c>
      <c r="N7" s="38" t="s">
        <v>104</v>
      </c>
      <c r="O7" s="38" t="s">
        <v>105</v>
      </c>
      <c r="P7" s="38">
        <v>1.0900000000000001</v>
      </c>
      <c r="Q7" s="38">
        <v>99.5</v>
      </c>
      <c r="R7" s="38">
        <v>2750</v>
      </c>
      <c r="S7" s="38">
        <v>27240</v>
      </c>
      <c r="T7" s="38">
        <v>36.83</v>
      </c>
      <c r="U7" s="38">
        <v>739.61</v>
      </c>
      <c r="V7" s="38">
        <v>295</v>
      </c>
      <c r="W7" s="38">
        <v>0.11</v>
      </c>
      <c r="X7" s="38">
        <v>2681.82</v>
      </c>
      <c r="Y7" s="38">
        <v>74.98</v>
      </c>
      <c r="Z7" s="38">
        <v>75.180000000000007</v>
      </c>
      <c r="AA7" s="38">
        <v>72.010000000000005</v>
      </c>
      <c r="AB7" s="38">
        <v>72.31</v>
      </c>
      <c r="AC7" s="38">
        <v>61.82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1700.42</v>
      </c>
      <c r="BL7" s="38">
        <v>1491.92</v>
      </c>
      <c r="BM7" s="38">
        <v>1756.26</v>
      </c>
      <c r="BN7" s="38">
        <v>998.42</v>
      </c>
      <c r="BO7" s="38">
        <v>1095.52</v>
      </c>
      <c r="BP7" s="38">
        <v>1042.3399999999999</v>
      </c>
      <c r="BQ7" s="38">
        <v>17.25</v>
      </c>
      <c r="BR7" s="38">
        <v>16.53</v>
      </c>
      <c r="BS7" s="38">
        <v>13.5</v>
      </c>
      <c r="BT7" s="38">
        <v>14.46</v>
      </c>
      <c r="BU7" s="38">
        <v>10.38</v>
      </c>
      <c r="BV7" s="38">
        <v>34.51</v>
      </c>
      <c r="BW7" s="38">
        <v>46.77</v>
      </c>
      <c r="BX7" s="38">
        <v>45.78</v>
      </c>
      <c r="BY7" s="38">
        <v>41.41</v>
      </c>
      <c r="BZ7" s="38">
        <v>39.64</v>
      </c>
      <c r="CA7" s="38">
        <v>42.6</v>
      </c>
      <c r="CB7" s="38">
        <v>724.7</v>
      </c>
      <c r="CC7" s="38">
        <v>753.86</v>
      </c>
      <c r="CD7" s="38">
        <v>911.33</v>
      </c>
      <c r="CE7" s="38">
        <v>937.46</v>
      </c>
      <c r="CF7" s="38">
        <v>1502.18</v>
      </c>
      <c r="CG7" s="38">
        <v>476.11</v>
      </c>
      <c r="CH7" s="38">
        <v>348.75</v>
      </c>
      <c r="CI7" s="38">
        <v>367.7</v>
      </c>
      <c r="CJ7" s="38">
        <v>417.56</v>
      </c>
      <c r="CK7" s="38">
        <v>449.72</v>
      </c>
      <c r="CL7" s="38">
        <v>410.22</v>
      </c>
      <c r="CM7" s="38">
        <v>8.9499999999999993</v>
      </c>
      <c r="CN7" s="38">
        <v>8.5299999999999994</v>
      </c>
      <c r="CO7" s="38">
        <v>8.25</v>
      </c>
      <c r="CP7" s="38">
        <v>8.25</v>
      </c>
      <c r="CQ7" s="38">
        <v>7.41</v>
      </c>
      <c r="CR7" s="38">
        <v>29.4</v>
      </c>
      <c r="CS7" s="38">
        <v>29.8</v>
      </c>
      <c r="CT7" s="38">
        <v>29.43</v>
      </c>
      <c r="CU7" s="38">
        <v>32.479999999999997</v>
      </c>
      <c r="CV7" s="38">
        <v>30.19</v>
      </c>
      <c r="CW7" s="38">
        <v>32.979999999999997</v>
      </c>
      <c r="CX7" s="38">
        <v>67.58</v>
      </c>
      <c r="CY7" s="38">
        <v>64.17</v>
      </c>
      <c r="CZ7" s="38">
        <v>61.37</v>
      </c>
      <c r="DA7" s="38">
        <v>64.36</v>
      </c>
      <c r="DB7" s="38">
        <v>63.73</v>
      </c>
      <c r="DC7" s="38">
        <v>63.77</v>
      </c>
      <c r="DD7" s="38">
        <v>66.95</v>
      </c>
      <c r="DE7" s="38">
        <v>66.33</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2022-01-13T14:12:11Z</cp:lastPrinted>
  <dcterms:created xsi:type="dcterms:W3CDTF">2021-12-03T08:05:23Z</dcterms:created>
  <dcterms:modified xsi:type="dcterms:W3CDTF">2022-02-02T00:38:06Z</dcterms:modified>
  <cp:category/>
</cp:coreProperties>
</file>