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所属\経営管理部\経営企画課\経営企画課共有\財政係\財政係\１．各種調査\★公営企業会計関係\R3\20220106 ＜和歌山県大容量ファイルシステム＞公開通知 【【R4.2.4〆切】公営企業に係る経営比較分析表の分析等について（依頼）】 NO.172408\回答\"/>
    </mc:Choice>
  </mc:AlternateContent>
  <workbookProtection workbookAlgorithmName="SHA-512" workbookHashValue="PNMqP6j28aRYwUXQNEkdgbvFSC/Kllc2R0Qo3czFHZjFlYbWCcJmOOiuveAsz8P+IWuY2aU+LbTc10Gon1EVog==" workbookSaltValue="FdRTXF/lkVnK46sWgmxfyA==" workbookSpinCount="100000" lockStructure="1"/>
  <bookViews>
    <workbookView xWindow="-120" yWindow="-120" windowWidth="19440" windowHeight="150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KC80" i="4" s="1"/>
  <c r="ET7" i="5"/>
  <c r="ES7" i="5"/>
  <c r="ER7" i="5"/>
  <c r="EQ7" i="5"/>
  <c r="KV79" i="4" s="1"/>
  <c r="EP7" i="5"/>
  <c r="EO7" i="5"/>
  <c r="EM7" i="5"/>
  <c r="EL7" i="5"/>
  <c r="EK7" i="5"/>
  <c r="EJ7" i="5"/>
  <c r="EI7" i="5"/>
  <c r="EH7" i="5"/>
  <c r="HM79" i="4" s="1"/>
  <c r="EG7" i="5"/>
  <c r="EF7" i="5"/>
  <c r="EE7" i="5"/>
  <c r="ED7" i="5"/>
  <c r="EO79" i="4" s="1"/>
  <c r="EB7" i="5"/>
  <c r="EA7" i="5"/>
  <c r="DZ7" i="5"/>
  <c r="DY7" i="5"/>
  <c r="AN80" i="4" s="1"/>
  <c r="DX7" i="5"/>
  <c r="DW7" i="5"/>
  <c r="DV7" i="5"/>
  <c r="DU7" i="5"/>
  <c r="BG79" i="4" s="1"/>
  <c r="DT7" i="5"/>
  <c r="DS7" i="5"/>
  <c r="DQ7" i="5"/>
  <c r="DP7" i="5"/>
  <c r="LY56" i="4" s="1"/>
  <c r="DO7" i="5"/>
  <c r="DN7" i="5"/>
  <c r="DM7" i="5"/>
  <c r="DL7" i="5"/>
  <c r="DK7" i="5"/>
  <c r="DJ7" i="5"/>
  <c r="DI7" i="5"/>
  <c r="DH7" i="5"/>
  <c r="DF7" i="5"/>
  <c r="DE7" i="5"/>
  <c r="DD7" i="5"/>
  <c r="DC7" i="5"/>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AT55" i="4" s="1"/>
  <c r="CB7" i="5"/>
  <c r="CA7" i="5"/>
  <c r="BY7" i="5"/>
  <c r="BX7" i="5"/>
  <c r="LY34" i="4" s="1"/>
  <c r="BW7" i="5"/>
  <c r="BV7" i="5"/>
  <c r="BU7" i="5"/>
  <c r="BT7" i="5"/>
  <c r="BS7" i="5"/>
  <c r="BR7" i="5"/>
  <c r="BQ7" i="5"/>
  <c r="BP7" i="5"/>
  <c r="BN7" i="5"/>
  <c r="BM7" i="5"/>
  <c r="BL7" i="5"/>
  <c r="BK7" i="5"/>
  <c r="BJ7" i="5"/>
  <c r="BI7" i="5"/>
  <c r="BH7" i="5"/>
  <c r="BG7" i="5"/>
  <c r="HV33" i="4" s="1"/>
  <c r="BF7" i="5"/>
  <c r="BE7" i="5"/>
  <c r="BC7" i="5"/>
  <c r="BB7" i="5"/>
  <c r="EW34" i="4" s="1"/>
  <c r="BA7" i="5"/>
  <c r="AZ7" i="5"/>
  <c r="AY7" i="5"/>
  <c r="AX7" i="5"/>
  <c r="AW7" i="5"/>
  <c r="AV7" i="5"/>
  <c r="AU7" i="5"/>
  <c r="AT7" i="5"/>
  <c r="AR7" i="5"/>
  <c r="AQ7" i="5"/>
  <c r="AP7" i="5"/>
  <c r="AO7" i="5"/>
  <c r="AE34" i="4" s="1"/>
  <c r="AN7" i="5"/>
  <c r="AM7" i="5"/>
  <c r="AL7" i="5"/>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W6" i="5"/>
  <c r="V6" i="5"/>
  <c r="U6" i="5"/>
  <c r="T6" i="5"/>
  <c r="FZ10" i="4" s="1"/>
  <c r="S6" i="5"/>
  <c r="R6" i="5"/>
  <c r="Q6" i="5"/>
  <c r="P6" i="5"/>
  <c r="B10" i="4" s="1"/>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T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HG56" i="4"/>
  <c r="GR56" i="4"/>
  <c r="FL56" i="4"/>
  <c r="EH56" i="4"/>
  <c r="DS56" i="4"/>
  <c r="DD56" i="4"/>
  <c r="BX56" i="4"/>
  <c r="BI56" i="4"/>
  <c r="AT56" i="4"/>
  <c r="P56" i="4"/>
  <c r="MN55" i="4"/>
  <c r="LY55" i="4"/>
  <c r="LJ55" i="4"/>
  <c r="KU55" i="4"/>
  <c r="KF55" i="4"/>
  <c r="IZ55" i="4"/>
  <c r="IK55" i="4"/>
  <c r="HG55" i="4"/>
  <c r="GR55" i="4"/>
  <c r="EW55" i="4"/>
  <c r="EH55" i="4"/>
  <c r="DS55" i="4"/>
  <c r="BX55" i="4"/>
  <c r="BI55" i="4"/>
  <c r="AE55" i="4"/>
  <c r="P55" i="4"/>
  <c r="MN34" i="4"/>
  <c r="LJ34" i="4"/>
  <c r="KU34" i="4"/>
  <c r="KF34" i="4"/>
  <c r="IZ34" i="4"/>
  <c r="IK34" i="4"/>
  <c r="HV34" i="4"/>
  <c r="HG34" i="4"/>
  <c r="GR34" i="4"/>
  <c r="FL34" i="4"/>
  <c r="EH34" i="4"/>
  <c r="DS34" i="4"/>
  <c r="DD34" i="4"/>
  <c r="BX34" i="4"/>
  <c r="BI34" i="4"/>
  <c r="AT34" i="4"/>
  <c r="P34" i="4"/>
  <c r="MN33" i="4"/>
  <c r="LY33" i="4"/>
  <c r="LJ33" i="4"/>
  <c r="KU33" i="4"/>
  <c r="KF33" i="4"/>
  <c r="IZ33" i="4"/>
  <c r="IK33" i="4"/>
  <c r="HG33" i="4"/>
  <c r="GR33" i="4"/>
  <c r="FL33" i="4"/>
  <c r="EW33" i="4"/>
  <c r="EH33" i="4"/>
  <c r="DS33" i="4"/>
  <c r="DD33" i="4"/>
  <c r="BX33" i="4"/>
  <c r="BI33" i="4"/>
  <c r="AE33" i="4"/>
  <c r="P33" i="4"/>
  <c r="LP12" i="4"/>
  <c r="JW12" i="4"/>
  <c r="FZ12" i="4"/>
  <c r="EG12" i="4"/>
  <c r="CN12" i="4"/>
  <c r="AU12" i="4"/>
  <c r="B12" i="4"/>
  <c r="LP10" i="4"/>
  <c r="JW10" i="4"/>
  <c r="ID10" i="4"/>
  <c r="EG10" i="4"/>
  <c r="CN10" i="4"/>
  <c r="AU10" i="4"/>
  <c r="LP8" i="4"/>
  <c r="JW8" i="4"/>
  <c r="ID8" i="4"/>
  <c r="FZ8" i="4"/>
  <c r="EG8" i="4"/>
  <c r="CN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HG32" i="4"/>
  <c r="KC78" i="4"/>
  <c r="HG54" i="4"/>
  <c r="LY54" i="4"/>
  <c r="LY32" i="4"/>
  <c r="IK54" i="4"/>
  <c r="IK32" i="4"/>
  <c r="LO78" i="4"/>
  <c r="GT78" i="4"/>
  <c r="EW54" i="4"/>
  <c r="EW32" i="4"/>
  <c r="BZ78" i="4"/>
  <c r="BI54" i="4"/>
  <c r="BI32" i="4"/>
  <c r="JJ78" i="4"/>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<sst xmlns="http://schemas.openxmlformats.org/spreadsheetml/2006/main" count="325" uniqueCount="179">
  <si>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</si>
  <si>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</si>
  <si>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</si>
  <si>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</si>
  <si>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</si>
  <si>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</si>
  <si>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</si>
  <si>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</si>
  <si>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</si>
  <si>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</si>
  <si>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</si>
  <si>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</si>
  <si>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</si>
  <si>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</si>
  <si>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</si>
  <si>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</si>
  <si>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</si>
  <si>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</si>
  <si>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</si>
  <si>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</si>
  <si>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</si>
  <si>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</si>
  <si>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</si>
  <si>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</si>
  <si>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</si>
  <si>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</si>
  <si>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</si>
  <si>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</si>
  <si>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</si>
  <si>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</si>
  <si>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</si>
  <si>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</si>
  <si>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</si>
  <si>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</si>
  <si>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</si>
  <si>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</si>
  <si>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</si>
  <si>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</si>
  <si>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</si>
  <si>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</si>
  <si>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</si>
  <si>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</si>
  <si>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</si>
  <si>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</si>
  <si>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</si>
  <si>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</si>
  <si>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</si>
  <si>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</si>
  <si>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</si>
  <si>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</si>
  <si>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</si>
  <si>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</si>
  <si>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</si>
  <si>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</si>
  <si>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</si>
  <si>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</si>
  <si>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</si>
  <si>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</si>
  <si>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</si>
  <si>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</si>
  <si>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</si>
  <si>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</si>
  <si>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</si>
  <si>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</si>
  <si>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</si>
  <si>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</si>
  <si>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</si>
  <si>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</si>
  <si>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</si>
  <si>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</si>
  <si>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</si>
  <si>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</si>
  <si>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</si>
  <si>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</si>
  <si>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</si>
  <si>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</si>
  <si>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</si>
  <si>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</si>
  <si>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</si>
  <si>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</si>
  <si>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</si>
  <si>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</si>
  <si>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</si>
  <si>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</si>
  <si>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</si>
  <si>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</si>
  <si>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</si>
  <si>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</si>
  <si>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</si>
  <si>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</si>
  <si>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</si>
  <si>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</si>
  <si>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</si>
  <si>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</si>
  <si>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</si>
  <si>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</si>
  <si>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</si>
  <si>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</si>
  <si>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</si>
  <si>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</si>
  <si>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</si>
  <si>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</si>
  <si>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</si>
  <si>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</si>
  <si>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</si>
  <si>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</si>
  <si>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</si>
  <si>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</si>
  <si>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</si>
  <si>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</si>
  <si>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</si>
  <si>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</si>
  <si>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</si>
  <si>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</si>
  <si>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</si>
  <si>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</si>
  <si>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</si>
  <si>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</si>
  <si>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</si>
  <si>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</si>
  <si>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</si>
  <si>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</si>
  <si>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</si>
  <si>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</si>
  <si>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</si>
  <si>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</si>
  <si>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</si>
  <si>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</si>
  <si>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</si>
  <si>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</si>
  <si>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</si>
  <si>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</si>
  <si>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</si>
  <si>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</si>
  <si>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</si>
  <si>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</si>
  <si>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</si>
  <si>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</si>
  <si>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</si>
  <si>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</si>
  <si>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</si>
  <si>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</si>
  <si>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</si>
  <si>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</si>
  <si>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</si>
  <si>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</si>
  <si>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</si>
  <si>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</si>
  <si>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</si>
  <si>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</si>
  <si>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</si>
  <si>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</si>
  <si>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</si>
  <si>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</si>
  <si>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</si>
  <si>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</si>
  <si>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和歌山県</t>
  </si>
  <si>
    <t>有田市</t>
  </si>
  <si>
    <t>市立病院</t>
  </si>
  <si>
    <t>条例全部</t>
  </si>
  <si>
    <t>病院事業</t>
  </si>
  <si>
    <t>一般病院</t>
  </si>
  <si>
    <t>100床以上～200床未満</t>
  </si>
  <si>
    <t>学術・研究機関出身</t>
  </si>
  <si>
    <t>直営</t>
  </si>
  <si>
    <t>対象</t>
  </si>
  <si>
    <t>ド 訓</t>
  </si>
  <si>
    <t>救 感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</si>
  <si>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</si>
  <si>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</si>
  <si>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</si>
  <si>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</si>
  <si>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</si>
  <si>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</si>
  <si>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</si>
  <si>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建物の老朽化に伴い有形固定資産減価償却率は全国平均に比べ高い状況となっている。また、医療機器等への投資においても、赤字経営の状況下で、投資案件を精査し、相当抑制して行ってきているため、年々減価償却率は上がっている。
　今後も、公立病院として求められる医療への必要な投資を行っていくが、採算性の面においても十分検討しながら改善を図っていくこととする。
　また、老朽化した建物及び医療機器については、今後控えている新病院の建設に備えていることもあり、不急のものを可能な限り継続使用するなど、必要最低限の投資となるよう調整を行う。
　新病院の建設については、市行政及び県関係部署との協議しつつ、住民等の理解を得たうえで進めていくこととする。</t>
    <rPh sb="187" eb="188">
      <t>オヨ</t>
    </rPh>
    <rPh sb="189" eb="191">
      <t>イリョウ</t>
    </rPh>
    <rPh sb="191" eb="193">
      <t>キキ</t>
    </rPh>
    <rPh sb="199" eb="201">
      <t>コンゴ</t>
    </rPh>
    <rPh sb="201" eb="202">
      <t>ヒカ</t>
    </rPh>
    <rPh sb="213" eb="214">
      <t>ソナ</t>
    </rPh>
    <rPh sb="224" eb="226">
      <t>フキュウ</t>
    </rPh>
    <rPh sb="230" eb="232">
      <t>カノウ</t>
    </rPh>
    <rPh sb="233" eb="234">
      <t>カギ</t>
    </rPh>
    <rPh sb="235" eb="237">
      <t>ケイゾク</t>
    </rPh>
    <rPh sb="237" eb="239">
      <t>シヨウ</t>
    </rPh>
    <rPh sb="244" eb="246">
      <t>ヒツヨウ</t>
    </rPh>
    <rPh sb="246" eb="249">
      <t>サイテイゲン</t>
    </rPh>
    <rPh sb="250" eb="252">
      <t>トウシ</t>
    </rPh>
    <rPh sb="257" eb="259">
      <t>チョウセイ</t>
    </rPh>
    <rPh sb="260" eb="261">
      <t>オコナ</t>
    </rPh>
    <rPh sb="265" eb="268">
      <t>シンビョウイン</t>
    </rPh>
    <rPh sb="269" eb="271">
      <t>ケンセツ</t>
    </rPh>
    <phoneticPr fontId="5"/>
  </si>
  <si>
    <t>　救急告示病院として有田保健医療圏における二次救急の中核的な役割を担っている。
　地域災害拠点病院として、災害時には多数の患者の受け入れを想定している。また、DMAT指定医療機関として隊員の養成等に取り組み、大規模災害時には拠点病院としての役割を担う。
　当院は圏域唯一の第二種感染症指定医療機関として感染対策を徹底するとともに、発熱外来を設置し、入院受入体制を整備した。また、令和2年9月には新型コロナウイルス感染症重点医療機関の指定を受け、中等症までの患者の受入れおよび治療を積極的に行い、有田医療圏の感染症対策の最前線を担っている。
　有田市内において唯一分娩が可能な病院として、周産期・小児医療における中心的な役割を担うこととしているが、現在は分娩を休止中である。
　他院、行政等との連携の強化を図ることで、地域包括ケアシステムの中核病院としての役割を担っている。</t>
    <rPh sb="128" eb="129">
      <t>トウ</t>
    </rPh>
    <phoneticPr fontId="5"/>
  </si>
  <si>
    <t>　これまでの増患対策の効果が表れ、平成27年度以降の医業収益は増加を続けていた。また、平成30年度については、特に患者数の増加が大きかったことが医業収益の大幅な改善に繋がることとなったが、令和元年度は、年度当初及び年度中に医師が退職した影響と新型コロナウィルス感染症の影響で医業収益が大きく減少した。
　さらに令和2年度は、新型コロナウイルス感染症重点医療機関として感染症患者受入のため、1病棟を陽性患者の即応病床に整備したことにより一般入院受入可能病床が減少したことで、医業収益がさらに減少することとなったが、医業外収益では、陽性患者の入院受入を行う重点医療機関の指定を受けたことによる病床確保補助金の交付があり、経常収益では大きく改善することとなった。
　来年度については、新型コロナウイルス感染症が収束する兆しがないため、引き続き患者受入れを行いつつ、院内感染対策の徹底を行いながら、地域医療の充実に努めていく。</t>
    <rPh sb="155" eb="157">
      <t>レイワ</t>
    </rPh>
    <rPh sb="158" eb="160">
      <t>ネンド</t>
    </rPh>
    <rPh sb="236" eb="238">
      <t>イギョウ</t>
    </rPh>
    <rPh sb="238" eb="240">
      <t>シュウエキ</t>
    </rPh>
    <rPh sb="244" eb="246">
      <t>ゲンショウ</t>
    </rPh>
    <rPh sb="256" eb="258">
      <t>イギョウ</t>
    </rPh>
    <rPh sb="258" eb="259">
      <t>ガイ</t>
    </rPh>
    <rPh sb="259" eb="261">
      <t>シュウエキ</t>
    </rPh>
    <rPh sb="264" eb="266">
      <t>ヨウセイ</t>
    </rPh>
    <rPh sb="266" eb="268">
      <t>カンジャ</t>
    </rPh>
    <rPh sb="269" eb="271">
      <t>ニュウイン</t>
    </rPh>
    <rPh sb="271" eb="273">
      <t>ウケイレ</t>
    </rPh>
    <rPh sb="274" eb="275">
      <t>オコナ</t>
    </rPh>
    <rPh sb="276" eb="278">
      <t>ジュウテン</t>
    </rPh>
    <rPh sb="278" eb="280">
      <t>イリョウ</t>
    </rPh>
    <rPh sb="280" eb="282">
      <t>キカン</t>
    </rPh>
    <rPh sb="283" eb="285">
      <t>シテイ</t>
    </rPh>
    <rPh sb="286" eb="287">
      <t>ウ</t>
    </rPh>
    <rPh sb="294" eb="296">
      <t>ビョウショウ</t>
    </rPh>
    <rPh sb="296" eb="298">
      <t>カクホ</t>
    </rPh>
    <rPh sb="298" eb="301">
      <t>ホジョキン</t>
    </rPh>
    <rPh sb="302" eb="304">
      <t>コウフ</t>
    </rPh>
    <rPh sb="308" eb="310">
      <t>ケイジョウ</t>
    </rPh>
    <rPh sb="310" eb="312">
      <t>シュウエキ</t>
    </rPh>
    <rPh sb="314" eb="315">
      <t>オオ</t>
    </rPh>
    <rPh sb="317" eb="319">
      <t>カイゼン</t>
    </rPh>
    <rPh sb="352" eb="354">
      <t>シュウソク</t>
    </rPh>
    <rPh sb="356" eb="357">
      <t>キザ</t>
    </rPh>
    <rPh sb="364" eb="365">
      <t>ヒ</t>
    </rPh>
    <rPh sb="366" eb="367">
      <t>ツヅ</t>
    </rPh>
    <phoneticPr fontId="5"/>
  </si>
  <si>
    <r>
      <t>　</t>
    </r>
    <r>
      <rPr>
        <sz val="11"/>
        <rFont val="ＭＳ ゴシック"/>
        <family val="3"/>
        <charset val="128"/>
      </rPr>
      <t>令和2年度については、新型コロナウイルス感染症対策と本来業務の維持を両立させなければならない、非常に困難な年であった。前年度に比べ、医業収益面においては新型コロナウイルス感染症拡大の影響により、受診を控える方や薬の長期処方等で患者数が減少し、外来では1日平均患者数が255名（対前年比36名減）、外来診療単価が9,582円（対前年度比1,058円増）となり、外来収益全体では約5億9,358万円（対前年度比1.2％減）となった。入院では、新型コロナウイルス感染症重点医療機関として感染症患者受入のため、1病棟を陽性患者の即応病床に整備したことにより一般入院受入可能病床が減少したため、1日平均患者数97名（対前年度比5名減）、入院診療単価40,519円（対前年度比166円減）となり、入院収益全体では約14億3,971万円（対前年度比5.6％減）となり、医業収益は前年度比約1億522万円減少（対前年度比4.5％）となった。
　一方、医業外収益では、重点医療機関の指定を受け陽性患者を受け入れたことにより、病床確保事業補助金等（資本的収入分は除く）約8憶5,697万円の収入があったこともあり、全体の収益を示す病院事業収益は、約34億5,446万円（対前年度比28.5％増）となった。
　この結果、経常収支比率が、116.7％と昨年度より22.1％上昇したが、医業収益の減少により、職員給与費比率は71.9％と、昨年度より大きく上昇することとなった。
　今後、新病院建設を控えていることもあり、将来的な必要病床が減少することも予想されるため、安易な退職補充を行わず、業務の見直しを行いつつ、外部委託等を推進し削減に努めていくこととしている。材料費についてもSPD業者との契約の見直しを行い削減を図り、収支の改善に取り組んでいく。</t>
    </r>
    <rPh sb="67" eb="69">
      <t>イギョウ</t>
    </rPh>
    <rPh sb="415" eb="417">
      <t>イッポウ</t>
    </rPh>
    <rPh sb="418" eb="420">
      <t>イギョウ</t>
    </rPh>
    <rPh sb="420" eb="421">
      <t>ガイ</t>
    </rPh>
    <rPh sb="421" eb="423">
      <t>シュウエキ</t>
    </rPh>
    <rPh sb="433" eb="435">
      <t>シテイ</t>
    </rPh>
    <rPh sb="436" eb="437">
      <t>ウ</t>
    </rPh>
    <rPh sb="438" eb="440">
      <t>ヨウセイ</t>
    </rPh>
    <rPh sb="440" eb="442">
      <t>カンジャ</t>
    </rPh>
    <rPh sb="443" eb="444">
      <t>ウ</t>
    </rPh>
    <rPh sb="445" eb="446">
      <t>イ</t>
    </rPh>
    <rPh sb="486" eb="488">
      <t>シュウニュウ</t>
    </rPh>
    <rPh sb="547" eb="549">
      <t>ケッカ</t>
    </rPh>
    <rPh sb="550" eb="552">
      <t>ケイジョウ</t>
    </rPh>
    <rPh sb="552" eb="554">
      <t>シュウシ</t>
    </rPh>
    <rPh sb="554" eb="556">
      <t>ヒリツ</t>
    </rPh>
    <rPh sb="565" eb="568">
      <t>サクネンド</t>
    </rPh>
    <rPh sb="575" eb="577">
      <t>ジョウショウ</t>
    </rPh>
    <rPh sb="581" eb="583">
      <t>イギョウ</t>
    </rPh>
    <rPh sb="583" eb="585">
      <t>シュウエキ</t>
    </rPh>
    <rPh sb="586" eb="588">
      <t>ゲンショウ</t>
    </rPh>
    <rPh sb="613" eb="616">
      <t>サクネンド</t>
    </rPh>
    <rPh sb="622" eb="623">
      <t>オオ</t>
    </rPh>
    <rPh sb="625" eb="627">
      <t>ジョウショウ</t>
    </rPh>
    <rPh sb="637" eb="640">
      <t>シンビョウイン</t>
    </rPh>
    <rPh sb="640" eb="642">
      <t>ケンセツ</t>
    </rPh>
    <rPh sb="643" eb="644">
      <t>ヒカ</t>
    </rPh>
    <rPh sb="648" eb="651">
      <t>ショウライテキ</t>
    </rPh>
    <rPh sb="652" eb="654">
      <t>ヒツヨウ</t>
    </rPh>
    <rPh sb="654" eb="656">
      <t>ビョウショウ</t>
    </rPh>
    <rPh sb="657" eb="659">
      <t>ゲンショウ</t>
    </rPh>
    <rPh sb="664" eb="666">
      <t>ヨソウ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</si>
</sst>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58.3</c:v>
                </c:pt>
                <c:pt idx="1">
                  <c:v>65.900000000000006</c:v>
                </c:pt>
                <c:pt idx="2">
                  <c:v>73</c:v>
                </c:pt>
                <c:pt idx="3">
                  <c:v>65.3</c:v>
                </c:pt>
                <c:pt idx="4">
                  <c:v>62</c:v>
                </c:pt>
              </c:numCache>
            </c:numRef>
          </c:val>
          <c:extLst>
            <c:ext xmlns:c16="http://schemas.microsoft.com/office/drawing/2014/chart" uri="{C3380CC4-5D6E-409C-BE32-E72D297353CC}">
              <c16:uniqueId val="{00000000-6041-4E82-B3C9-9C5EE56DA4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6041-4E82-B3C9-9C5EE56DA4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7583</c:v>
                </c:pt>
                <c:pt idx="1">
                  <c:v>7613</c:v>
                </c:pt>
                <c:pt idx="2">
                  <c:v>7816</c:v>
                </c:pt>
                <c:pt idx="3">
                  <c:v>8524</c:v>
                </c:pt>
                <c:pt idx="4">
                  <c:v>9582</c:v>
                </c:pt>
              </c:numCache>
            </c:numRef>
          </c:val>
          <c:extLst>
            <c:ext xmlns:c16="http://schemas.microsoft.com/office/drawing/2014/chart" uri="{C3380CC4-5D6E-409C-BE32-E72D297353CC}">
              <c16:uniqueId val="{00000000-0493-4038-9298-44EDC476175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0493-4038-9298-44EDC476175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41417</c:v>
                </c:pt>
                <c:pt idx="1">
                  <c:v>39671</c:v>
                </c:pt>
                <c:pt idx="2">
                  <c:v>41254</c:v>
                </c:pt>
                <c:pt idx="3">
                  <c:v>40685</c:v>
                </c:pt>
                <c:pt idx="4">
                  <c:v>40519</c:v>
                </c:pt>
              </c:numCache>
            </c:numRef>
          </c:val>
          <c:extLst>
            <c:ext xmlns:c16="http://schemas.microsoft.com/office/drawing/2014/chart" uri="{C3380CC4-5D6E-409C-BE32-E72D297353CC}">
              <c16:uniqueId val="{00000000-EA68-4F31-B6AF-C696679D41E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EA68-4F31-B6AF-C696679D41E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190.5</c:v>
                </c:pt>
                <c:pt idx="1">
                  <c:v>186.2</c:v>
                </c:pt>
                <c:pt idx="2">
                  <c:v>158.1</c:v>
                </c:pt>
                <c:pt idx="3">
                  <c:v>180.2</c:v>
                </c:pt>
                <c:pt idx="4">
                  <c:v>166.9</c:v>
                </c:pt>
              </c:numCache>
            </c:numRef>
          </c:val>
          <c:extLst>
            <c:ext xmlns:c16="http://schemas.microsoft.com/office/drawing/2014/chart" uri="{C3380CC4-5D6E-409C-BE32-E72D297353CC}">
              <c16:uniqueId val="{00000000-28CA-4631-9810-04090E888D7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28CA-4631-9810-04090E888D7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82.9</c:v>
                </c:pt>
                <c:pt idx="1">
                  <c:v>82.8</c:v>
                </c:pt>
                <c:pt idx="2">
                  <c:v>92.5</c:v>
                </c:pt>
                <c:pt idx="3">
                  <c:v>87.2</c:v>
                </c:pt>
                <c:pt idx="4">
                  <c:v>81.7</c:v>
                </c:pt>
              </c:numCache>
            </c:numRef>
          </c:val>
          <c:extLst>
            <c:ext xmlns:c16="http://schemas.microsoft.com/office/drawing/2014/chart" uri="{C3380CC4-5D6E-409C-BE32-E72D297353CC}">
              <c16:uniqueId val="{00000000-4826-4B11-B788-421FDD32C5B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4826-4B11-B788-421FDD32C5B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93.7</c:v>
                </c:pt>
                <c:pt idx="1">
                  <c:v>92.9</c:v>
                </c:pt>
                <c:pt idx="2">
                  <c:v>99.8</c:v>
                </c:pt>
                <c:pt idx="3">
                  <c:v>94.6</c:v>
                </c:pt>
                <c:pt idx="4">
                  <c:v>116.7</c:v>
                </c:pt>
              </c:numCache>
            </c:numRef>
          </c:val>
          <c:extLst>
            <c:ext xmlns:c16="http://schemas.microsoft.com/office/drawing/2014/chart" uri="{C3380CC4-5D6E-409C-BE32-E72D297353CC}">
              <c16:uniqueId val="{00000000-8DC6-4B0C-9F72-0282CCA1EAE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8DC6-4B0C-9F72-0282CCA1EAE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67.8</c:v>
                </c:pt>
                <c:pt idx="1">
                  <c:v>70.099999999999994</c:v>
                </c:pt>
                <c:pt idx="2">
                  <c:v>72.599999999999994</c:v>
                </c:pt>
                <c:pt idx="3">
                  <c:v>72.2</c:v>
                </c:pt>
                <c:pt idx="4">
                  <c:v>73.2</c:v>
                </c:pt>
              </c:numCache>
            </c:numRef>
          </c:val>
          <c:extLst>
            <c:ext xmlns:c16="http://schemas.microsoft.com/office/drawing/2014/chart" uri="{C3380CC4-5D6E-409C-BE32-E72D297353CC}">
              <c16:uniqueId val="{00000000-D0A4-4297-BF05-5F002D43B0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D0A4-4297-BF05-5F002D43B0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77.900000000000006</c:v>
                </c:pt>
                <c:pt idx="1">
                  <c:v>82.3</c:v>
                </c:pt>
                <c:pt idx="2">
                  <c:v>87.1</c:v>
                </c:pt>
                <c:pt idx="3">
                  <c:v>80.3</c:v>
                </c:pt>
                <c:pt idx="4">
                  <c:v>80.3</c:v>
                </c:pt>
              </c:numCache>
            </c:numRef>
          </c:val>
          <c:extLst>
            <c:ext xmlns:c16="http://schemas.microsoft.com/office/drawing/2014/chart" uri="{C3380CC4-5D6E-409C-BE32-E72D297353CC}">
              <c16:uniqueId val="{00000000-9A0A-4FBA-BFAC-26B846AD81A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9A0A-4FBA-BFAC-26B846AD81A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40556803</c:v>
                </c:pt>
                <c:pt idx="1">
                  <c:v>40828331</c:v>
                </c:pt>
                <c:pt idx="2">
                  <c:v>40880376</c:v>
                </c:pt>
                <c:pt idx="3">
                  <c:v>42434643</c:v>
                </c:pt>
                <c:pt idx="4">
                  <c:v>43153134</c:v>
                </c:pt>
              </c:numCache>
            </c:numRef>
          </c:val>
          <c:extLst>
            <c:ext xmlns:c16="http://schemas.microsoft.com/office/drawing/2014/chart" uri="{C3380CC4-5D6E-409C-BE32-E72D297353CC}">
              <c16:uniqueId val="{00000000-2F71-43C8-BF0E-84585635B73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2F71-43C8-BF0E-84585635B733}"/>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13.4</c:v>
                </c:pt>
                <c:pt idx="1">
                  <c:v>11.8</c:v>
                </c:pt>
                <c:pt idx="2">
                  <c:v>11.9</c:v>
                </c:pt>
                <c:pt idx="3">
                  <c:v>12.7</c:v>
                </c:pt>
                <c:pt idx="4">
                  <c:v>13.4</c:v>
                </c:pt>
              </c:numCache>
            </c:numRef>
          </c:val>
          <c:extLst>
            <c:ext xmlns:c16="http://schemas.microsoft.com/office/drawing/2014/chart" uri="{C3380CC4-5D6E-409C-BE32-E72D297353CC}">
              <c16:uniqueId val="{00000000-16E9-455C-A707-5B9C731D72B4}"/>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16E9-455C-A707-5B9C731D72B4}"/>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68.599999999999994</c:v>
                </c:pt>
                <c:pt idx="1">
                  <c:v>73.5</c:v>
                </c:pt>
                <c:pt idx="2">
                  <c:v>66.2</c:v>
                </c:pt>
                <c:pt idx="3">
                  <c:v>68.5</c:v>
                </c:pt>
                <c:pt idx="4">
                  <c:v>71.900000000000006</c:v>
                </c:pt>
              </c:numCache>
            </c:numRef>
          </c:val>
          <c:extLst>
            <c:ext xmlns:c16="http://schemas.microsoft.com/office/drawing/2014/chart" uri="{C3380CC4-5D6E-409C-BE32-E72D297353CC}">
              <c16:uniqueId val="{00000000-1E74-422F-9950-1B6D68E8174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1E74-422F-9950-1B6D68E8174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W1" zoomScale="70" zoomScaleNormal="7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77" width="3" customWidth="1"/>
    <col min="378" max="378" width="22.125" customWidth="1"/>
    <col min="379" max="382" width="3" customWidth="1"/>
    <col min="383" max="383" width="22.125" customWidth="1"/>
    <col min="384" max="387" width="3" customWidth="1"/>
    <col min="388" max="388" width="22.125"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和歌山県有田市　市立病院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x14ac:dyDescent="0.15">
      <c r="A8" s="2"/>
      <c r="B8" s="145" t="str">
        <f>データ!K6</f>
        <v>条例全部</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学術・研究機関出身</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153</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x14ac:dyDescent="0.15">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12</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感 災 輪</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157</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x14ac:dyDescent="0.15">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x14ac:dyDescent="0.15">
      <c r="A12" s="2"/>
      <c r="B12" s="134">
        <f>データ!U6</f>
        <v>27240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14675</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第２種該当</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126</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126</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54</v>
      </c>
    </row>
    <row r="31" spans="1:393"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56</v>
      </c>
    </row>
    <row r="33" spans="1:393" ht="13.5" customHeight="1" x14ac:dyDescent="0.15">
      <c r="A33" s="2"/>
      <c r="B33" s="25"/>
      <c r="D33" s="5"/>
      <c r="E33" s="5"/>
      <c r="F33" s="5"/>
      <c r="G33" s="102" t="s">
        <v>57</v>
      </c>
      <c r="H33" s="102"/>
      <c r="I33" s="102"/>
      <c r="J33" s="102"/>
      <c r="K33" s="102"/>
      <c r="L33" s="102"/>
      <c r="M33" s="102"/>
      <c r="N33" s="102"/>
      <c r="O33" s="102"/>
      <c r="P33" s="85">
        <f>データ!AI7</f>
        <v>93.7</v>
      </c>
      <c r="Q33" s="86"/>
      <c r="R33" s="86"/>
      <c r="S33" s="86"/>
      <c r="T33" s="86"/>
      <c r="U33" s="86"/>
      <c r="V33" s="86"/>
      <c r="W33" s="86"/>
      <c r="X33" s="86"/>
      <c r="Y33" s="86"/>
      <c r="Z33" s="86"/>
      <c r="AA33" s="86"/>
      <c r="AB33" s="86"/>
      <c r="AC33" s="86"/>
      <c r="AD33" s="87"/>
      <c r="AE33" s="85">
        <f>データ!AJ7</f>
        <v>92.9</v>
      </c>
      <c r="AF33" s="86"/>
      <c r="AG33" s="86"/>
      <c r="AH33" s="86"/>
      <c r="AI33" s="86"/>
      <c r="AJ33" s="86"/>
      <c r="AK33" s="86"/>
      <c r="AL33" s="86"/>
      <c r="AM33" s="86"/>
      <c r="AN33" s="86"/>
      <c r="AO33" s="86"/>
      <c r="AP33" s="86"/>
      <c r="AQ33" s="86"/>
      <c r="AR33" s="86"/>
      <c r="AS33" s="87"/>
      <c r="AT33" s="85">
        <f>データ!AK7</f>
        <v>99.8</v>
      </c>
      <c r="AU33" s="86"/>
      <c r="AV33" s="86"/>
      <c r="AW33" s="86"/>
      <c r="AX33" s="86"/>
      <c r="AY33" s="86"/>
      <c r="AZ33" s="86"/>
      <c r="BA33" s="86"/>
      <c r="BB33" s="86"/>
      <c r="BC33" s="86"/>
      <c r="BD33" s="86"/>
      <c r="BE33" s="86"/>
      <c r="BF33" s="86"/>
      <c r="BG33" s="86"/>
      <c r="BH33" s="87"/>
      <c r="BI33" s="85">
        <f>データ!AL7</f>
        <v>94.6</v>
      </c>
      <c r="BJ33" s="86"/>
      <c r="BK33" s="86"/>
      <c r="BL33" s="86"/>
      <c r="BM33" s="86"/>
      <c r="BN33" s="86"/>
      <c r="BO33" s="86"/>
      <c r="BP33" s="86"/>
      <c r="BQ33" s="86"/>
      <c r="BR33" s="86"/>
      <c r="BS33" s="86"/>
      <c r="BT33" s="86"/>
      <c r="BU33" s="86"/>
      <c r="BV33" s="86"/>
      <c r="BW33" s="87"/>
      <c r="BX33" s="85">
        <f>データ!AM7</f>
        <v>116.7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82.9</v>
      </c>
      <c r="DE33" s="86"/>
      <c r="DF33" s="86"/>
      <c r="DG33" s="86"/>
      <c r="DH33" s="86"/>
      <c r="DI33" s="86"/>
      <c r="DJ33" s="86"/>
      <c r="DK33" s="86"/>
      <c r="DL33" s="86"/>
      <c r="DM33" s="86"/>
      <c r="DN33" s="86"/>
      <c r="DO33" s="86"/>
      <c r="DP33" s="86"/>
      <c r="DQ33" s="86"/>
      <c r="DR33" s="87"/>
      <c r="DS33" s="85">
        <f>データ!AU7</f>
        <v>82.8</v>
      </c>
      <c r="DT33" s="86"/>
      <c r="DU33" s="86"/>
      <c r="DV33" s="86"/>
      <c r="DW33" s="86"/>
      <c r="DX33" s="86"/>
      <c r="DY33" s="86"/>
      <c r="DZ33" s="86"/>
      <c r="EA33" s="86"/>
      <c r="EB33" s="86"/>
      <c r="EC33" s="86"/>
      <c r="ED33" s="86"/>
      <c r="EE33" s="86"/>
      <c r="EF33" s="86"/>
      <c r="EG33" s="87"/>
      <c r="EH33" s="85">
        <f>データ!AV7</f>
        <v>92.5</v>
      </c>
      <c r="EI33" s="86"/>
      <c r="EJ33" s="86"/>
      <c r="EK33" s="86"/>
      <c r="EL33" s="86"/>
      <c r="EM33" s="86"/>
      <c r="EN33" s="86"/>
      <c r="EO33" s="86"/>
      <c r="EP33" s="86"/>
      <c r="EQ33" s="86"/>
      <c r="ER33" s="86"/>
      <c r="ES33" s="86"/>
      <c r="ET33" s="86"/>
      <c r="EU33" s="86"/>
      <c r="EV33" s="87"/>
      <c r="EW33" s="85">
        <f>データ!AW7</f>
        <v>87.2</v>
      </c>
      <c r="EX33" s="86"/>
      <c r="EY33" s="86"/>
      <c r="EZ33" s="86"/>
      <c r="FA33" s="86"/>
      <c r="FB33" s="86"/>
      <c r="FC33" s="86"/>
      <c r="FD33" s="86"/>
      <c r="FE33" s="86"/>
      <c r="FF33" s="86"/>
      <c r="FG33" s="86"/>
      <c r="FH33" s="86"/>
      <c r="FI33" s="86"/>
      <c r="FJ33" s="86"/>
      <c r="FK33" s="87"/>
      <c r="FL33" s="85">
        <f>データ!AX7</f>
        <v>81.7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190.5</v>
      </c>
      <c r="GS33" s="86"/>
      <c r="GT33" s="86"/>
      <c r="GU33" s="86"/>
      <c r="GV33" s="86"/>
      <c r="GW33" s="86"/>
      <c r="GX33" s="86"/>
      <c r="GY33" s="86"/>
      <c r="GZ33" s="86"/>
      <c r="HA33" s="86"/>
      <c r="HB33" s="86"/>
      <c r="HC33" s="86"/>
      <c r="HD33" s="86"/>
      <c r="HE33" s="86"/>
      <c r="HF33" s="87"/>
      <c r="HG33" s="85">
        <f>データ!BF7</f>
        <v>186.2</v>
      </c>
      <c r="HH33" s="86"/>
      <c r="HI33" s="86"/>
      <c r="HJ33" s="86"/>
      <c r="HK33" s="86"/>
      <c r="HL33" s="86"/>
      <c r="HM33" s="86"/>
      <c r="HN33" s="86"/>
      <c r="HO33" s="86"/>
      <c r="HP33" s="86"/>
      <c r="HQ33" s="86"/>
      <c r="HR33" s="86"/>
      <c r="HS33" s="86"/>
      <c r="HT33" s="86"/>
      <c r="HU33" s="87"/>
      <c r="HV33" s="85">
        <f>データ!BG7</f>
        <v>158.1</v>
      </c>
      <c r="HW33" s="86"/>
      <c r="HX33" s="86"/>
      <c r="HY33" s="86"/>
      <c r="HZ33" s="86"/>
      <c r="IA33" s="86"/>
      <c r="IB33" s="86"/>
      <c r="IC33" s="86"/>
      <c r="ID33" s="86"/>
      <c r="IE33" s="86"/>
      <c r="IF33" s="86"/>
      <c r="IG33" s="86"/>
      <c r="IH33" s="86"/>
      <c r="II33" s="86"/>
      <c r="IJ33" s="87"/>
      <c r="IK33" s="85">
        <f>データ!BH7</f>
        <v>180.2</v>
      </c>
      <c r="IL33" s="86"/>
      <c r="IM33" s="86"/>
      <c r="IN33" s="86"/>
      <c r="IO33" s="86"/>
      <c r="IP33" s="86"/>
      <c r="IQ33" s="86"/>
      <c r="IR33" s="86"/>
      <c r="IS33" s="86"/>
      <c r="IT33" s="86"/>
      <c r="IU33" s="86"/>
      <c r="IV33" s="86"/>
      <c r="IW33" s="86"/>
      <c r="IX33" s="86"/>
      <c r="IY33" s="87"/>
      <c r="IZ33" s="85">
        <f>データ!BI7</f>
        <v>166.9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58.3</v>
      </c>
      <c r="KG33" s="86"/>
      <c r="KH33" s="86"/>
      <c r="KI33" s="86"/>
      <c r="KJ33" s="86"/>
      <c r="KK33" s="86"/>
      <c r="KL33" s="86"/>
      <c r="KM33" s="86"/>
      <c r="KN33" s="86"/>
      <c r="KO33" s="86"/>
      <c r="KP33" s="86"/>
      <c r="KQ33" s="86"/>
      <c r="KR33" s="86"/>
      <c r="KS33" s="86"/>
      <c r="KT33" s="87"/>
      <c r="KU33" s="85">
        <f>データ!BQ7</f>
        <v>65.900000000000006</v>
      </c>
      <c r="KV33" s="86"/>
      <c r="KW33" s="86"/>
      <c r="KX33" s="86"/>
      <c r="KY33" s="86"/>
      <c r="KZ33" s="86"/>
      <c r="LA33" s="86"/>
      <c r="LB33" s="86"/>
      <c r="LC33" s="86"/>
      <c r="LD33" s="86"/>
      <c r="LE33" s="86"/>
      <c r="LF33" s="86"/>
      <c r="LG33" s="86"/>
      <c r="LH33" s="86"/>
      <c r="LI33" s="87"/>
      <c r="LJ33" s="85">
        <f>データ!BR7</f>
        <v>73</v>
      </c>
      <c r="LK33" s="86"/>
      <c r="LL33" s="86"/>
      <c r="LM33" s="86"/>
      <c r="LN33" s="86"/>
      <c r="LO33" s="86"/>
      <c r="LP33" s="86"/>
      <c r="LQ33" s="86"/>
      <c r="LR33" s="86"/>
      <c r="LS33" s="86"/>
      <c r="LT33" s="86"/>
      <c r="LU33" s="86"/>
      <c r="LV33" s="86"/>
      <c r="LW33" s="86"/>
      <c r="LX33" s="87"/>
      <c r="LY33" s="85">
        <f>データ!BS7</f>
        <v>65.3</v>
      </c>
      <c r="LZ33" s="86"/>
      <c r="MA33" s="86"/>
      <c r="MB33" s="86"/>
      <c r="MC33" s="86"/>
      <c r="MD33" s="86"/>
      <c r="ME33" s="86"/>
      <c r="MF33" s="86"/>
      <c r="MG33" s="86"/>
      <c r="MH33" s="86"/>
      <c r="MI33" s="86"/>
      <c r="MJ33" s="86"/>
      <c r="MK33" s="86"/>
      <c r="ML33" s="86"/>
      <c r="MM33" s="87"/>
      <c r="MN33" s="85">
        <f>データ!BT7</f>
        <v>62</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58</v>
      </c>
    </row>
    <row r="34" spans="1:393" x14ac:dyDescent="0.15">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178</v>
      </c>
      <c r="NK39" s="112"/>
      <c r="NL39" s="112"/>
      <c r="NM39" s="112"/>
      <c r="NN39" s="112"/>
      <c r="NO39" s="112"/>
      <c r="NP39" s="112"/>
      <c r="NQ39" s="112"/>
      <c r="NR39" s="112"/>
      <c r="NS39" s="112"/>
      <c r="NT39" s="112"/>
      <c r="NU39" s="112"/>
      <c r="NV39" s="112"/>
      <c r="NW39" s="112"/>
      <c r="NX39" s="113"/>
      <c r="OC39" s="28" t="s">
        <v>67</v>
      </c>
    </row>
    <row r="40" spans="1:393" ht="59.2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175</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57</v>
      </c>
      <c r="H55" s="102"/>
      <c r="I55" s="102"/>
      <c r="J55" s="102"/>
      <c r="K55" s="102"/>
      <c r="L55" s="102"/>
      <c r="M55" s="102"/>
      <c r="N55" s="102"/>
      <c r="O55" s="102"/>
      <c r="P55" s="103">
        <f>データ!CA7</f>
        <v>41417</v>
      </c>
      <c r="Q55" s="104"/>
      <c r="R55" s="104"/>
      <c r="S55" s="104"/>
      <c r="T55" s="104"/>
      <c r="U55" s="104"/>
      <c r="V55" s="104"/>
      <c r="W55" s="104"/>
      <c r="X55" s="104"/>
      <c r="Y55" s="104"/>
      <c r="Z55" s="104"/>
      <c r="AA55" s="104"/>
      <c r="AB55" s="104"/>
      <c r="AC55" s="104"/>
      <c r="AD55" s="105"/>
      <c r="AE55" s="103">
        <f>データ!CB7</f>
        <v>39671</v>
      </c>
      <c r="AF55" s="104"/>
      <c r="AG55" s="104"/>
      <c r="AH55" s="104"/>
      <c r="AI55" s="104"/>
      <c r="AJ55" s="104"/>
      <c r="AK55" s="104"/>
      <c r="AL55" s="104"/>
      <c r="AM55" s="104"/>
      <c r="AN55" s="104"/>
      <c r="AO55" s="104"/>
      <c r="AP55" s="104"/>
      <c r="AQ55" s="104"/>
      <c r="AR55" s="104"/>
      <c r="AS55" s="105"/>
      <c r="AT55" s="103">
        <f>データ!CC7</f>
        <v>41254</v>
      </c>
      <c r="AU55" s="104"/>
      <c r="AV55" s="104"/>
      <c r="AW55" s="104"/>
      <c r="AX55" s="104"/>
      <c r="AY55" s="104"/>
      <c r="AZ55" s="104"/>
      <c r="BA55" s="104"/>
      <c r="BB55" s="104"/>
      <c r="BC55" s="104"/>
      <c r="BD55" s="104"/>
      <c r="BE55" s="104"/>
      <c r="BF55" s="104"/>
      <c r="BG55" s="104"/>
      <c r="BH55" s="105"/>
      <c r="BI55" s="103">
        <f>データ!CD7</f>
        <v>40685</v>
      </c>
      <c r="BJ55" s="104"/>
      <c r="BK55" s="104"/>
      <c r="BL55" s="104"/>
      <c r="BM55" s="104"/>
      <c r="BN55" s="104"/>
      <c r="BO55" s="104"/>
      <c r="BP55" s="104"/>
      <c r="BQ55" s="104"/>
      <c r="BR55" s="104"/>
      <c r="BS55" s="104"/>
      <c r="BT55" s="104"/>
      <c r="BU55" s="104"/>
      <c r="BV55" s="104"/>
      <c r="BW55" s="105"/>
      <c r="BX55" s="103">
        <f>データ!CE7</f>
        <v>40519</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7583</v>
      </c>
      <c r="DE55" s="104"/>
      <c r="DF55" s="104"/>
      <c r="DG55" s="104"/>
      <c r="DH55" s="104"/>
      <c r="DI55" s="104"/>
      <c r="DJ55" s="104"/>
      <c r="DK55" s="104"/>
      <c r="DL55" s="104"/>
      <c r="DM55" s="104"/>
      <c r="DN55" s="104"/>
      <c r="DO55" s="104"/>
      <c r="DP55" s="104"/>
      <c r="DQ55" s="104"/>
      <c r="DR55" s="105"/>
      <c r="DS55" s="103">
        <f>データ!CM7</f>
        <v>7613</v>
      </c>
      <c r="DT55" s="104"/>
      <c r="DU55" s="104"/>
      <c r="DV55" s="104"/>
      <c r="DW55" s="104"/>
      <c r="DX55" s="104"/>
      <c r="DY55" s="104"/>
      <c r="DZ55" s="104"/>
      <c r="EA55" s="104"/>
      <c r="EB55" s="104"/>
      <c r="EC55" s="104"/>
      <c r="ED55" s="104"/>
      <c r="EE55" s="104"/>
      <c r="EF55" s="104"/>
      <c r="EG55" s="105"/>
      <c r="EH55" s="103">
        <f>データ!CN7</f>
        <v>7816</v>
      </c>
      <c r="EI55" s="104"/>
      <c r="EJ55" s="104"/>
      <c r="EK55" s="104"/>
      <c r="EL55" s="104"/>
      <c r="EM55" s="104"/>
      <c r="EN55" s="104"/>
      <c r="EO55" s="104"/>
      <c r="EP55" s="104"/>
      <c r="EQ55" s="104"/>
      <c r="ER55" s="104"/>
      <c r="ES55" s="104"/>
      <c r="ET55" s="104"/>
      <c r="EU55" s="104"/>
      <c r="EV55" s="105"/>
      <c r="EW55" s="103">
        <f>データ!CO7</f>
        <v>8524</v>
      </c>
      <c r="EX55" s="104"/>
      <c r="EY55" s="104"/>
      <c r="EZ55" s="104"/>
      <c r="FA55" s="104"/>
      <c r="FB55" s="104"/>
      <c r="FC55" s="104"/>
      <c r="FD55" s="104"/>
      <c r="FE55" s="104"/>
      <c r="FF55" s="104"/>
      <c r="FG55" s="104"/>
      <c r="FH55" s="104"/>
      <c r="FI55" s="104"/>
      <c r="FJ55" s="104"/>
      <c r="FK55" s="105"/>
      <c r="FL55" s="103">
        <f>データ!CP7</f>
        <v>9582</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68.599999999999994</v>
      </c>
      <c r="GS55" s="86"/>
      <c r="GT55" s="86"/>
      <c r="GU55" s="86"/>
      <c r="GV55" s="86"/>
      <c r="GW55" s="86"/>
      <c r="GX55" s="86"/>
      <c r="GY55" s="86"/>
      <c r="GZ55" s="86"/>
      <c r="HA55" s="86"/>
      <c r="HB55" s="86"/>
      <c r="HC55" s="86"/>
      <c r="HD55" s="86"/>
      <c r="HE55" s="86"/>
      <c r="HF55" s="87"/>
      <c r="HG55" s="85">
        <f>データ!CX7</f>
        <v>73.5</v>
      </c>
      <c r="HH55" s="86"/>
      <c r="HI55" s="86"/>
      <c r="HJ55" s="86"/>
      <c r="HK55" s="86"/>
      <c r="HL55" s="86"/>
      <c r="HM55" s="86"/>
      <c r="HN55" s="86"/>
      <c r="HO55" s="86"/>
      <c r="HP55" s="86"/>
      <c r="HQ55" s="86"/>
      <c r="HR55" s="86"/>
      <c r="HS55" s="86"/>
      <c r="HT55" s="86"/>
      <c r="HU55" s="87"/>
      <c r="HV55" s="85">
        <f>データ!CY7</f>
        <v>66.2</v>
      </c>
      <c r="HW55" s="86"/>
      <c r="HX55" s="86"/>
      <c r="HY55" s="86"/>
      <c r="HZ55" s="86"/>
      <c r="IA55" s="86"/>
      <c r="IB55" s="86"/>
      <c r="IC55" s="86"/>
      <c r="ID55" s="86"/>
      <c r="IE55" s="86"/>
      <c r="IF55" s="86"/>
      <c r="IG55" s="86"/>
      <c r="IH55" s="86"/>
      <c r="II55" s="86"/>
      <c r="IJ55" s="87"/>
      <c r="IK55" s="85">
        <f>データ!CZ7</f>
        <v>68.5</v>
      </c>
      <c r="IL55" s="86"/>
      <c r="IM55" s="86"/>
      <c r="IN55" s="86"/>
      <c r="IO55" s="86"/>
      <c r="IP55" s="86"/>
      <c r="IQ55" s="86"/>
      <c r="IR55" s="86"/>
      <c r="IS55" s="86"/>
      <c r="IT55" s="86"/>
      <c r="IU55" s="86"/>
      <c r="IV55" s="86"/>
      <c r="IW55" s="86"/>
      <c r="IX55" s="86"/>
      <c r="IY55" s="87"/>
      <c r="IZ55" s="85">
        <f>データ!DA7</f>
        <v>71.900000000000006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13.4</v>
      </c>
      <c r="KG55" s="86"/>
      <c r="KH55" s="86"/>
      <c r="KI55" s="86"/>
      <c r="KJ55" s="86"/>
      <c r="KK55" s="86"/>
      <c r="KL55" s="86"/>
      <c r="KM55" s="86"/>
      <c r="KN55" s="86"/>
      <c r="KO55" s="86"/>
      <c r="KP55" s="86"/>
      <c r="KQ55" s="86"/>
      <c r="KR55" s="86"/>
      <c r="KS55" s="86"/>
      <c r="KT55" s="87"/>
      <c r="KU55" s="85">
        <f>データ!DI7</f>
        <v>11.8</v>
      </c>
      <c r="KV55" s="86"/>
      <c r="KW55" s="86"/>
      <c r="KX55" s="86"/>
      <c r="KY55" s="86"/>
      <c r="KZ55" s="86"/>
      <c r="LA55" s="86"/>
      <c r="LB55" s="86"/>
      <c r="LC55" s="86"/>
      <c r="LD55" s="86"/>
      <c r="LE55" s="86"/>
      <c r="LF55" s="86"/>
      <c r="LG55" s="86"/>
      <c r="LH55" s="86"/>
      <c r="LI55" s="87"/>
      <c r="LJ55" s="85">
        <f>データ!DJ7</f>
        <v>11.9</v>
      </c>
      <c r="LK55" s="86"/>
      <c r="LL55" s="86"/>
      <c r="LM55" s="86"/>
      <c r="LN55" s="86"/>
      <c r="LO55" s="86"/>
      <c r="LP55" s="86"/>
      <c r="LQ55" s="86"/>
      <c r="LR55" s="86"/>
      <c r="LS55" s="86"/>
      <c r="LT55" s="86"/>
      <c r="LU55" s="86"/>
      <c r="LV55" s="86"/>
      <c r="LW55" s="86"/>
      <c r="LX55" s="87"/>
      <c r="LY55" s="85">
        <f>データ!DK7</f>
        <v>12.7</v>
      </c>
      <c r="LZ55" s="86"/>
      <c r="MA55" s="86"/>
      <c r="MB55" s="86"/>
      <c r="MC55" s="86"/>
      <c r="MD55" s="86"/>
      <c r="ME55" s="86"/>
      <c r="MF55" s="86"/>
      <c r="MG55" s="86"/>
      <c r="MH55" s="86"/>
      <c r="MI55" s="86"/>
      <c r="MJ55" s="86"/>
      <c r="MK55" s="86"/>
      <c r="ML55" s="86"/>
      <c r="MM55" s="87"/>
      <c r="MN55" s="85">
        <f>データ!DL7</f>
        <v>13.4</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177</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67.8</v>
      </c>
      <c r="V79" s="80"/>
      <c r="W79" s="80"/>
      <c r="X79" s="80"/>
      <c r="Y79" s="80"/>
      <c r="Z79" s="80"/>
      <c r="AA79" s="80"/>
      <c r="AB79" s="80"/>
      <c r="AC79" s="80"/>
      <c r="AD79" s="80"/>
      <c r="AE79" s="80"/>
      <c r="AF79" s="80"/>
      <c r="AG79" s="80"/>
      <c r="AH79" s="80"/>
      <c r="AI79" s="80"/>
      <c r="AJ79" s="80"/>
      <c r="AK79" s="80"/>
      <c r="AL79" s="80"/>
      <c r="AM79" s="80"/>
      <c r="AN79" s="80">
        <f>データ!DT7</f>
        <v>70.099999999999994</v>
      </c>
      <c r="AO79" s="80"/>
      <c r="AP79" s="80"/>
      <c r="AQ79" s="80"/>
      <c r="AR79" s="80"/>
      <c r="AS79" s="80"/>
      <c r="AT79" s="80"/>
      <c r="AU79" s="80"/>
      <c r="AV79" s="80"/>
      <c r="AW79" s="80"/>
      <c r="AX79" s="80"/>
      <c r="AY79" s="80"/>
      <c r="AZ79" s="80"/>
      <c r="BA79" s="80"/>
      <c r="BB79" s="80"/>
      <c r="BC79" s="80"/>
      <c r="BD79" s="80"/>
      <c r="BE79" s="80"/>
      <c r="BF79" s="80"/>
      <c r="BG79" s="80">
        <f>データ!DU7</f>
        <v>72.599999999999994</v>
      </c>
      <c r="BH79" s="80"/>
      <c r="BI79" s="80"/>
      <c r="BJ79" s="80"/>
      <c r="BK79" s="80"/>
      <c r="BL79" s="80"/>
      <c r="BM79" s="80"/>
      <c r="BN79" s="80"/>
      <c r="BO79" s="80"/>
      <c r="BP79" s="80"/>
      <c r="BQ79" s="80"/>
      <c r="BR79" s="80"/>
      <c r="BS79" s="80"/>
      <c r="BT79" s="80"/>
      <c r="BU79" s="80"/>
      <c r="BV79" s="80"/>
      <c r="BW79" s="80"/>
      <c r="BX79" s="80"/>
      <c r="BY79" s="80"/>
      <c r="BZ79" s="80">
        <f>データ!DV7</f>
        <v>72.2</v>
      </c>
      <c r="CA79" s="80"/>
      <c r="CB79" s="80"/>
      <c r="CC79" s="80"/>
      <c r="CD79" s="80"/>
      <c r="CE79" s="80"/>
      <c r="CF79" s="80"/>
      <c r="CG79" s="80"/>
      <c r="CH79" s="80"/>
      <c r="CI79" s="80"/>
      <c r="CJ79" s="80"/>
      <c r="CK79" s="80"/>
      <c r="CL79" s="80"/>
      <c r="CM79" s="80"/>
      <c r="CN79" s="80"/>
      <c r="CO79" s="80"/>
      <c r="CP79" s="80"/>
      <c r="CQ79" s="80"/>
      <c r="CR79" s="80"/>
      <c r="CS79" s="80">
        <f>データ!DW7</f>
        <v>73.2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77.900000000000006</v>
      </c>
      <c r="EP79" s="80"/>
      <c r="EQ79" s="80"/>
      <c r="ER79" s="80"/>
      <c r="ES79" s="80"/>
      <c r="ET79" s="80"/>
      <c r="EU79" s="80"/>
      <c r="EV79" s="80"/>
      <c r="EW79" s="80"/>
      <c r="EX79" s="80"/>
      <c r="EY79" s="80"/>
      <c r="EZ79" s="80"/>
      <c r="FA79" s="80"/>
      <c r="FB79" s="80"/>
      <c r="FC79" s="80"/>
      <c r="FD79" s="80"/>
      <c r="FE79" s="80"/>
      <c r="FF79" s="80"/>
      <c r="FG79" s="80"/>
      <c r="FH79" s="80">
        <f>データ!EE7</f>
        <v>82.3</v>
      </c>
      <c r="FI79" s="80"/>
      <c r="FJ79" s="80"/>
      <c r="FK79" s="80"/>
      <c r="FL79" s="80"/>
      <c r="FM79" s="80"/>
      <c r="FN79" s="80"/>
      <c r="FO79" s="80"/>
      <c r="FP79" s="80"/>
      <c r="FQ79" s="80"/>
      <c r="FR79" s="80"/>
      <c r="FS79" s="80"/>
      <c r="FT79" s="80"/>
      <c r="FU79" s="80"/>
      <c r="FV79" s="80"/>
      <c r="FW79" s="80"/>
      <c r="FX79" s="80"/>
      <c r="FY79" s="80"/>
      <c r="FZ79" s="80"/>
      <c r="GA79" s="80">
        <f>データ!EF7</f>
        <v>87.1</v>
      </c>
      <c r="GB79" s="80"/>
      <c r="GC79" s="80"/>
      <c r="GD79" s="80"/>
      <c r="GE79" s="80"/>
      <c r="GF79" s="80"/>
      <c r="GG79" s="80"/>
      <c r="GH79" s="80"/>
      <c r="GI79" s="80"/>
      <c r="GJ79" s="80"/>
      <c r="GK79" s="80"/>
      <c r="GL79" s="80"/>
      <c r="GM79" s="80"/>
      <c r="GN79" s="80"/>
      <c r="GO79" s="80"/>
      <c r="GP79" s="80"/>
      <c r="GQ79" s="80"/>
      <c r="GR79" s="80"/>
      <c r="GS79" s="80"/>
      <c r="GT79" s="80">
        <f>データ!EG7</f>
        <v>80.3</v>
      </c>
      <c r="GU79" s="80"/>
      <c r="GV79" s="80"/>
      <c r="GW79" s="80"/>
      <c r="GX79" s="80"/>
      <c r="GY79" s="80"/>
      <c r="GZ79" s="80"/>
      <c r="HA79" s="80"/>
      <c r="HB79" s="80"/>
      <c r="HC79" s="80"/>
      <c r="HD79" s="80"/>
      <c r="HE79" s="80"/>
      <c r="HF79" s="80"/>
      <c r="HG79" s="80"/>
      <c r="HH79" s="80"/>
      <c r="HI79" s="80"/>
      <c r="HJ79" s="80"/>
      <c r="HK79" s="80"/>
      <c r="HL79" s="80"/>
      <c r="HM79" s="80">
        <f>データ!EH7</f>
        <v>80.3</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40556803</v>
      </c>
      <c r="JK79" s="79"/>
      <c r="JL79" s="79"/>
      <c r="JM79" s="79"/>
      <c r="JN79" s="79"/>
      <c r="JO79" s="79"/>
      <c r="JP79" s="79"/>
      <c r="JQ79" s="79"/>
      <c r="JR79" s="79"/>
      <c r="JS79" s="79"/>
      <c r="JT79" s="79"/>
      <c r="JU79" s="79"/>
      <c r="JV79" s="79"/>
      <c r="JW79" s="79"/>
      <c r="JX79" s="79"/>
      <c r="JY79" s="79"/>
      <c r="JZ79" s="79"/>
      <c r="KA79" s="79"/>
      <c r="KB79" s="79"/>
      <c r="KC79" s="79">
        <f>データ!EP7</f>
        <v>40828331</v>
      </c>
      <c r="KD79" s="79"/>
      <c r="KE79" s="79"/>
      <c r="KF79" s="79"/>
      <c r="KG79" s="79"/>
      <c r="KH79" s="79"/>
      <c r="KI79" s="79"/>
      <c r="KJ79" s="79"/>
      <c r="KK79" s="79"/>
      <c r="KL79" s="79"/>
      <c r="KM79" s="79"/>
      <c r="KN79" s="79"/>
      <c r="KO79" s="79"/>
      <c r="KP79" s="79"/>
      <c r="KQ79" s="79"/>
      <c r="KR79" s="79"/>
      <c r="KS79" s="79"/>
      <c r="KT79" s="79"/>
      <c r="KU79" s="79"/>
      <c r="KV79" s="79">
        <f>データ!EQ7</f>
        <v>40880376</v>
      </c>
      <c r="KW79" s="79"/>
      <c r="KX79" s="79"/>
      <c r="KY79" s="79"/>
      <c r="KZ79" s="79"/>
      <c r="LA79" s="79"/>
      <c r="LB79" s="79"/>
      <c r="LC79" s="79"/>
      <c r="LD79" s="79"/>
      <c r="LE79" s="79"/>
      <c r="LF79" s="79"/>
      <c r="LG79" s="79"/>
      <c r="LH79" s="79"/>
      <c r="LI79" s="79"/>
      <c r="LJ79" s="79"/>
      <c r="LK79" s="79"/>
      <c r="LL79" s="79"/>
      <c r="LM79" s="79"/>
      <c r="LN79" s="79"/>
      <c r="LO79" s="79">
        <f>データ!ER7</f>
        <v>42434643</v>
      </c>
      <c r="LP79" s="79"/>
      <c r="LQ79" s="79"/>
      <c r="LR79" s="79"/>
      <c r="LS79" s="79"/>
      <c r="LT79" s="79"/>
      <c r="LU79" s="79"/>
      <c r="LV79" s="79"/>
      <c r="LW79" s="79"/>
      <c r="LX79" s="79"/>
      <c r="LY79" s="79"/>
      <c r="LZ79" s="79"/>
      <c r="MA79" s="79"/>
      <c r="MB79" s="79"/>
      <c r="MC79" s="79"/>
      <c r="MD79" s="79"/>
      <c r="ME79" s="79"/>
      <c r="MF79" s="79"/>
      <c r="MG79" s="79"/>
      <c r="MH79" s="79">
        <f>データ!ES7</f>
        <v>43153134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1wM9TT1PGy7+wjv0eo+HZgcNCvJAx3QvFvjbG6XuadScwdshQ72ThxIcVgmhQEtN0v2VsoE/nMeCNmYCy7nrA==" saltValue="ACE5yfEdgNMugKQMx1uVh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6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x14ac:dyDescent="0.1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146</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146</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145</v>
      </c>
      <c r="EH5" s="62" t="s">
        <v>146</v>
      </c>
      <c r="EI5" s="62" t="s">
        <v>147</v>
      </c>
      <c r="EJ5" s="62" t="s">
        <v>148</v>
      </c>
      <c r="EK5" s="62" t="s">
        <v>149</v>
      </c>
      <c r="EL5" s="62" t="s">
        <v>150</v>
      </c>
      <c r="EM5" s="62" t="s">
        <v>151</v>
      </c>
      <c r="EN5" s="62" t="s">
        <v>153</v>
      </c>
      <c r="EO5" s="62" t="s">
        <v>142</v>
      </c>
      <c r="EP5" s="62" t="s">
        <v>143</v>
      </c>
      <c r="EQ5" s="62" t="s">
        <v>144</v>
      </c>
      <c r="ER5" s="62" t="s">
        <v>145</v>
      </c>
      <c r="ES5" s="62" t="s">
        <v>146</v>
      </c>
      <c r="ET5" s="62" t="s">
        <v>147</v>
      </c>
      <c r="EU5" s="62" t="s">
        <v>148</v>
      </c>
      <c r="EV5" s="62" t="s">
        <v>149</v>
      </c>
      <c r="EW5" s="62" t="s">
        <v>150</v>
      </c>
      <c r="EX5" s="62" t="s">
        <v>151</v>
      </c>
      <c r="EY5" s="62" t="s">
        <v>152</v>
      </c>
    </row>
    <row r="6" spans="1:155" s="67" customFormat="1" x14ac:dyDescent="0.15">
      <c r="A6" s="48" t="s">
        <v>154</v>
      </c>
      <c r="B6" s="63">
        <f>B8</f>
        <v>2020</v>
      </c>
      <c r="C6" s="63">
        <f t="shared" ref="C6:M6" si="2">C8</f>
        <v>302040</v>
      </c>
      <c r="D6" s="63">
        <f t="shared" si="2"/>
        <v>46</v>
      </c>
      <c r="E6" s="63">
        <f t="shared" si="2"/>
        <v>6</v>
      </c>
      <c r="F6" s="63">
        <f t="shared" si="2"/>
        <v>0</v>
      </c>
      <c r="G6" s="63">
        <f t="shared" si="2"/>
        <v>1</v>
      </c>
      <c r="H6" s="164" t="str">
        <f>IF(H8&lt;&gt;I8,H8,"")&amp;IF(I8&lt;&gt;J8,I8,"")&amp;"　"&amp;J8</f>
        <v>和歌山県有田市　市立病院</v>
      </c>
      <c r="I6" s="165"/>
      <c r="J6" s="166"/>
      <c r="K6" s="63" t="str">
        <f t="shared" si="2"/>
        <v>条例全部</v>
      </c>
      <c r="L6" s="63" t="str">
        <f t="shared" si="2"/>
        <v>病院事業</v>
      </c>
      <c r="M6" s="63" t="str">
        <f t="shared" si="2"/>
        <v>一般病院</v>
      </c>
      <c r="N6" s="63" t="str">
        <f>N8</f>
        <v>100床以上～200床未満</v>
      </c>
      <c r="O6" s="63" t="str">
        <f>O8</f>
        <v>学術・研究機関出身</v>
      </c>
      <c r="P6" s="63" t="str">
        <f>P8</f>
        <v>直営</v>
      </c>
      <c r="Q6" s="64">
        <f t="shared" ref="Q6:AH6" si="3">Q8</f>
        <v>12</v>
      </c>
      <c r="R6" s="63" t="str">
        <f t="shared" si="3"/>
        <v>対象</v>
      </c>
      <c r="S6" s="63" t="str">
        <f t="shared" si="3"/>
        <v>ド 訓</v>
      </c>
      <c r="T6" s="63" t="str">
        <f t="shared" si="3"/>
        <v>救 感 災 輪</v>
      </c>
      <c r="U6" s="64">
        <f>U8</f>
        <v>27240</v>
      </c>
      <c r="V6" s="64">
        <f>V8</f>
        <v>14675</v>
      </c>
      <c r="W6" s="63" t="str">
        <f>W8</f>
        <v>-</v>
      </c>
      <c r="X6" s="63" t="str">
        <f t="shared" ref="X6" si="4">X8</f>
        <v>第２種該当</v>
      </c>
      <c r="Y6" s="63" t="str">
        <f t="shared" si="3"/>
        <v>１０：１</v>
      </c>
      <c r="Z6" s="64">
        <f t="shared" si="3"/>
        <v>153</v>
      </c>
      <c r="AA6" s="64" t="str">
        <f t="shared" si="3"/>
        <v>-</v>
      </c>
      <c r="AB6" s="64" t="str">
        <f t="shared" si="3"/>
        <v>-</v>
      </c>
      <c r="AC6" s="64" t="str">
        <f t="shared" si="3"/>
        <v>-</v>
      </c>
      <c r="AD6" s="64">
        <f t="shared" si="3"/>
        <v>4</v>
      </c>
      <c r="AE6" s="64">
        <f t="shared" si="3"/>
        <v>157</v>
      </c>
      <c r="AF6" s="64">
        <f t="shared" si="3"/>
        <v>126</v>
      </c>
      <c r="AG6" s="64" t="str">
        <f t="shared" si="3"/>
        <v>-</v>
      </c>
      <c r="AH6" s="64">
        <f t="shared" si="3"/>
        <v>126</v>
      </c>
      <c r="AI6" s="65">
        <f>IF(AI8="-",NA(),AI8)</f>
        <v>93.7</v>
      </c>
      <c r="AJ6" s="65">
        <f t="shared" ref="AJ6:AR6" si="5">IF(AJ8="-",NA(),AJ8)</f>
        <v>92.9</v>
      </c>
      <c r="AK6" s="65">
        <f t="shared" si="5"/>
        <v>99.8</v>
      </c>
      <c r="AL6" s="65">
        <f t="shared" si="5"/>
        <v>94.6</v>
      </c>
      <c r="AM6" s="65">
        <f t="shared" si="5"/>
        <v>116.7</v>
      </c>
      <c r="AN6" s="65">
        <f t="shared" si="5"/>
        <v>96.7</v>
      </c>
      <c r="AO6" s="65">
        <f t="shared" si="5"/>
        <v>96.6</v>
      </c>
      <c r="AP6" s="65">
        <f t="shared" si="5"/>
        <v>97.2</v>
      </c>
      <c r="AQ6" s="65">
        <f t="shared" si="5"/>
        <v>96.9</v>
      </c>
      <c r="AR6" s="65">
        <f t="shared" si="5"/>
        <v>100.6</v>
      </c>
      <c r="AS6" s="65" t="str">
        <f>IF(AS8="-","【-】","【"&amp;SUBSTITUTE(TEXT(AS8,"#,##0.0"),"-","△")&amp;"】")</f>
        <v>【102.5】</v>
      </c>
      <c r="AT6" s="65">
        <f>IF(AT8="-",NA(),AT8)</f>
        <v>82.9</v>
      </c>
      <c r="AU6" s="65">
        <f t="shared" ref="AU6:BC6" si="6">IF(AU8="-",NA(),AU8)</f>
        <v>82.8</v>
      </c>
      <c r="AV6" s="65">
        <f t="shared" si="6"/>
        <v>92.5</v>
      </c>
      <c r="AW6" s="65">
        <f t="shared" si="6"/>
        <v>87.2</v>
      </c>
      <c r="AX6" s="65">
        <f t="shared" si="6"/>
        <v>81.7</v>
      </c>
      <c r="AY6" s="65">
        <f t="shared" si="6"/>
        <v>84.2</v>
      </c>
      <c r="AZ6" s="65">
        <f t="shared" si="6"/>
        <v>83.9</v>
      </c>
      <c r="BA6" s="65">
        <f t="shared" si="6"/>
        <v>84</v>
      </c>
      <c r="BB6" s="65">
        <f t="shared" si="6"/>
        <v>84.3</v>
      </c>
      <c r="BC6" s="65">
        <f t="shared" si="6"/>
        <v>80.7</v>
      </c>
      <c r="BD6" s="65" t="str">
        <f>IF(BD8="-","【-】","【"&amp;SUBSTITUTE(TEXT(BD8,"#,##0.0"),"-","△")&amp;"】")</f>
        <v>【84.7】</v>
      </c>
      <c r="BE6" s="65">
        <f>IF(BE8="-",NA(),BE8)</f>
        <v>190.5</v>
      </c>
      <c r="BF6" s="65">
        <f t="shared" ref="BF6:BN6" si="7">IF(BF8="-",NA(),BF8)</f>
        <v>186.2</v>
      </c>
      <c r="BG6" s="65">
        <f t="shared" si="7"/>
        <v>158.1</v>
      </c>
      <c r="BH6" s="65">
        <f t="shared" si="7"/>
        <v>180.2</v>
      </c>
      <c r="BI6" s="65">
        <f t="shared" si="7"/>
        <v>166.9</v>
      </c>
      <c r="BJ6" s="65">
        <f t="shared" si="7"/>
        <v>119.5</v>
      </c>
      <c r="BK6" s="65">
        <f t="shared" si="7"/>
        <v>116.9</v>
      </c>
      <c r="BL6" s="65">
        <f t="shared" si="7"/>
        <v>117.1</v>
      </c>
      <c r="BM6" s="65">
        <f t="shared" si="7"/>
        <v>120.5</v>
      </c>
      <c r="BN6" s="65">
        <f t="shared" si="7"/>
        <v>124.2</v>
      </c>
      <c r="BO6" s="65" t="str">
        <f>IF(BO8="-","【-】","【"&amp;SUBSTITUTE(TEXT(BO8,"#,##0.0"),"-","△")&amp;"】")</f>
        <v>【69.3】</v>
      </c>
      <c r="BP6" s="65">
        <f>IF(BP8="-",NA(),BP8)</f>
        <v>58.3</v>
      </c>
      <c r="BQ6" s="65">
        <f t="shared" ref="BQ6:BY6" si="8">IF(BQ8="-",NA(),BQ8)</f>
        <v>65.900000000000006</v>
      </c>
      <c r="BR6" s="65">
        <f t="shared" si="8"/>
        <v>73</v>
      </c>
      <c r="BS6" s="65">
        <f t="shared" si="8"/>
        <v>65.3</v>
      </c>
      <c r="BT6" s="65">
        <f t="shared" si="8"/>
        <v>62</v>
      </c>
      <c r="BU6" s="65">
        <f t="shared" si="8"/>
        <v>69.8</v>
      </c>
      <c r="BV6" s="65">
        <f t="shared" si="8"/>
        <v>69.7</v>
      </c>
      <c r="BW6" s="65">
        <f t="shared" si="8"/>
        <v>70.099999999999994</v>
      </c>
      <c r="BX6" s="65">
        <f t="shared" si="8"/>
        <v>70.400000000000006</v>
      </c>
      <c r="BY6" s="65">
        <f t="shared" si="8"/>
        <v>65.8</v>
      </c>
      <c r="BZ6" s="65" t="str">
        <f>IF(BZ8="-","【-】","【"&amp;SUBSTITUTE(TEXT(BZ8,"#,##0.0"),"-","△")&amp;"】")</f>
        <v>【67.2】</v>
      </c>
      <c r="CA6" s="66">
        <f>IF(CA8="-",NA(),CA8)</f>
        <v>41417</v>
      </c>
      <c r="CB6" s="66">
        <f t="shared" ref="CB6:CJ6" si="9">IF(CB8="-",NA(),CB8)</f>
        <v>39671</v>
      </c>
      <c r="CC6" s="66">
        <f t="shared" si="9"/>
        <v>41254</v>
      </c>
      <c r="CD6" s="66">
        <f t="shared" si="9"/>
        <v>40685</v>
      </c>
      <c r="CE6" s="66">
        <f t="shared" si="9"/>
        <v>40519</v>
      </c>
      <c r="CF6" s="66">
        <f t="shared" si="9"/>
        <v>33492</v>
      </c>
      <c r="CG6" s="66">
        <f t="shared" si="9"/>
        <v>34136</v>
      </c>
      <c r="CH6" s="66">
        <f t="shared" si="9"/>
        <v>34924</v>
      </c>
      <c r="CI6" s="66">
        <f t="shared" si="9"/>
        <v>35788</v>
      </c>
      <c r="CJ6" s="66">
        <f t="shared" si="9"/>
        <v>37855</v>
      </c>
      <c r="CK6" s="65" t="str">
        <f>IF(CK8="-","【-】","【"&amp;SUBSTITUTE(TEXT(CK8,"#,##0"),"-","△")&amp;"】")</f>
        <v>【56,733】</v>
      </c>
      <c r="CL6" s="66">
        <f>IF(CL8="-",NA(),CL8)</f>
        <v>7583</v>
      </c>
      <c r="CM6" s="66">
        <f t="shared" ref="CM6:CU6" si="10">IF(CM8="-",NA(),CM8)</f>
        <v>7613</v>
      </c>
      <c r="CN6" s="66">
        <f t="shared" si="10"/>
        <v>7816</v>
      </c>
      <c r="CO6" s="66">
        <f t="shared" si="10"/>
        <v>8524</v>
      </c>
      <c r="CP6" s="66">
        <f t="shared" si="10"/>
        <v>9582</v>
      </c>
      <c r="CQ6" s="66">
        <f t="shared" si="10"/>
        <v>9976</v>
      </c>
      <c r="CR6" s="66">
        <f t="shared" si="10"/>
        <v>10130</v>
      </c>
      <c r="CS6" s="66">
        <f t="shared" si="10"/>
        <v>10244</v>
      </c>
      <c r="CT6" s="66">
        <f t="shared" si="10"/>
        <v>10602</v>
      </c>
      <c r="CU6" s="66">
        <f t="shared" si="10"/>
        <v>11234</v>
      </c>
      <c r="CV6" s="65" t="str">
        <f>IF(CV8="-","【-】","【"&amp;SUBSTITUTE(TEXT(CV8,"#,##0"),"-","△")&amp;"】")</f>
        <v>【16,778】</v>
      </c>
      <c r="CW6" s="65">
        <f>IF(CW8="-",NA(),CW8)</f>
        <v>68.599999999999994</v>
      </c>
      <c r="CX6" s="65">
        <f t="shared" ref="CX6:DF6" si="11">IF(CX8="-",NA(),CX8)</f>
        <v>73.5</v>
      </c>
      <c r="CY6" s="65">
        <f t="shared" si="11"/>
        <v>66.2</v>
      </c>
      <c r="CZ6" s="65">
        <f t="shared" si="11"/>
        <v>68.5</v>
      </c>
      <c r="DA6" s="65">
        <f t="shared" si="11"/>
        <v>71.900000000000006</v>
      </c>
      <c r="DB6" s="65">
        <f t="shared" si="11"/>
        <v>63.4</v>
      </c>
      <c r="DC6" s="65">
        <f t="shared" si="11"/>
        <v>63.4</v>
      </c>
      <c r="DD6" s="65">
        <f t="shared" si="11"/>
        <v>63.7</v>
      </c>
      <c r="DE6" s="65">
        <f t="shared" si="11"/>
        <v>63.3</v>
      </c>
      <c r="DF6" s="65">
        <f t="shared" si="11"/>
        <v>68.5</v>
      </c>
      <c r="DG6" s="65" t="str">
        <f>IF(DG8="-","【-】","【"&amp;SUBSTITUTE(TEXT(DG8,"#,##0.0"),"-","△")&amp;"】")</f>
        <v>【58.8】</v>
      </c>
      <c r="DH6" s="65">
        <f>IF(DH8="-",NA(),DH8)</f>
        <v>13.4</v>
      </c>
      <c r="DI6" s="65">
        <f t="shared" ref="DI6:DQ6" si="12">IF(DI8="-",NA(),DI8)</f>
        <v>11.8</v>
      </c>
      <c r="DJ6" s="65">
        <f t="shared" si="12"/>
        <v>11.9</v>
      </c>
      <c r="DK6" s="65">
        <f t="shared" si="12"/>
        <v>12.7</v>
      </c>
      <c r="DL6" s="65">
        <f t="shared" si="12"/>
        <v>13.4</v>
      </c>
      <c r="DM6" s="65">
        <f t="shared" si="12"/>
        <v>18.7</v>
      </c>
      <c r="DN6" s="65">
        <f t="shared" si="12"/>
        <v>18.3</v>
      </c>
      <c r="DO6" s="65">
        <f t="shared" si="12"/>
        <v>17.7</v>
      </c>
      <c r="DP6" s="65">
        <f t="shared" si="12"/>
        <v>17.5</v>
      </c>
      <c r="DQ6" s="65">
        <f t="shared" si="12"/>
        <v>17.5</v>
      </c>
      <c r="DR6" s="65" t="str">
        <f>IF(DR8="-","【-】","【"&amp;SUBSTITUTE(TEXT(DR8,"#,##0.0"),"-","△")&amp;"】")</f>
        <v>【24.8】</v>
      </c>
      <c r="DS6" s="65">
        <f>IF(DS8="-",NA(),DS8)</f>
        <v>67.8</v>
      </c>
      <c r="DT6" s="65">
        <f t="shared" ref="DT6:EB6" si="13">IF(DT8="-",NA(),DT8)</f>
        <v>70.099999999999994</v>
      </c>
      <c r="DU6" s="65">
        <f t="shared" si="13"/>
        <v>72.599999999999994</v>
      </c>
      <c r="DV6" s="65">
        <f t="shared" si="13"/>
        <v>72.2</v>
      </c>
      <c r="DW6" s="65">
        <f t="shared" si="13"/>
        <v>73.2</v>
      </c>
      <c r="DX6" s="65">
        <f t="shared" si="13"/>
        <v>52.5</v>
      </c>
      <c r="DY6" s="65">
        <f t="shared" si="13"/>
        <v>53.5</v>
      </c>
      <c r="DZ6" s="65">
        <f t="shared" si="13"/>
        <v>54.1</v>
      </c>
      <c r="EA6" s="65">
        <f t="shared" si="13"/>
        <v>54.6</v>
      </c>
      <c r="EB6" s="65">
        <f t="shared" si="13"/>
        <v>56.9</v>
      </c>
      <c r="EC6" s="65" t="str">
        <f>IF(EC8="-","【-】","【"&amp;SUBSTITUTE(TEXT(EC8,"#,##0.0"),"-","△")&amp;"】")</f>
        <v>【54.8】</v>
      </c>
      <c r="ED6" s="65">
        <f>IF(ED8="-",NA(),ED8)</f>
        <v>77.900000000000006</v>
      </c>
      <c r="EE6" s="65">
        <f t="shared" ref="EE6:EM6" si="14">IF(EE8="-",NA(),EE8)</f>
        <v>82.3</v>
      </c>
      <c r="EF6" s="65">
        <f t="shared" si="14"/>
        <v>87.1</v>
      </c>
      <c r="EG6" s="65">
        <f t="shared" si="14"/>
        <v>80.3</v>
      </c>
      <c r="EH6" s="65">
        <f t="shared" si="14"/>
        <v>80.3</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40556803</v>
      </c>
      <c r="EP6" s="66">
        <f t="shared" ref="EP6:EX6" si="15">IF(EP8="-",NA(),EP8)</f>
        <v>40828331</v>
      </c>
      <c r="EQ6" s="66">
        <f t="shared" si="15"/>
        <v>40880376</v>
      </c>
      <c r="ER6" s="66">
        <f t="shared" si="15"/>
        <v>42434643</v>
      </c>
      <c r="ES6" s="66">
        <f t="shared" si="15"/>
        <v>43153134</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x14ac:dyDescent="0.15">
      <c r="A7" s="48" t="s">
        <v>155</v>
      </c>
      <c r="B7" s="63">
        <f t="shared" ref="B7:AH7" si="16">B8</f>
        <v>2020</v>
      </c>
      <c r="C7" s="63">
        <f t="shared" si="16"/>
        <v>302040</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100床以上～200床未満</v>
      </c>
      <c r="O7" s="63" t="str">
        <f>O8</f>
        <v>学術・研究機関出身</v>
      </c>
      <c r="P7" s="63" t="str">
        <f>P8</f>
        <v>直営</v>
      </c>
      <c r="Q7" s="64">
        <f t="shared" si="16"/>
        <v>12</v>
      </c>
      <c r="R7" s="63" t="str">
        <f t="shared" si="16"/>
        <v>対象</v>
      </c>
      <c r="S7" s="63" t="str">
        <f t="shared" si="16"/>
        <v>ド 訓</v>
      </c>
      <c r="T7" s="63" t="str">
        <f t="shared" si="16"/>
        <v>救 感 災 輪</v>
      </c>
      <c r="U7" s="64">
        <f>U8</f>
        <v>27240</v>
      </c>
      <c r="V7" s="64">
        <f>V8</f>
        <v>14675</v>
      </c>
      <c r="W7" s="63" t="str">
        <f>W8</f>
        <v>-</v>
      </c>
      <c r="X7" s="63" t="str">
        <f t="shared" si="16"/>
        <v>第２種該当</v>
      </c>
      <c r="Y7" s="63" t="str">
        <f t="shared" si="16"/>
        <v>１０：１</v>
      </c>
      <c r="Z7" s="64">
        <f t="shared" si="16"/>
        <v>153</v>
      </c>
      <c r="AA7" s="64" t="str">
        <f t="shared" si="16"/>
        <v>-</v>
      </c>
      <c r="AB7" s="64" t="str">
        <f t="shared" si="16"/>
        <v>-</v>
      </c>
      <c r="AC7" s="64" t="str">
        <f t="shared" si="16"/>
        <v>-</v>
      </c>
      <c r="AD7" s="64">
        <f t="shared" si="16"/>
        <v>4</v>
      </c>
      <c r="AE7" s="64">
        <f t="shared" si="16"/>
        <v>157</v>
      </c>
      <c r="AF7" s="64">
        <f t="shared" si="16"/>
        <v>126</v>
      </c>
      <c r="AG7" s="64" t="str">
        <f t="shared" si="16"/>
        <v>-</v>
      </c>
      <c r="AH7" s="64">
        <f t="shared" si="16"/>
        <v>126</v>
      </c>
      <c r="AI7" s="65">
        <f>AI8</f>
        <v>93.7</v>
      </c>
      <c r="AJ7" s="65">
        <f t="shared" ref="AJ7:AR7" si="17">AJ8</f>
        <v>92.9</v>
      </c>
      <c r="AK7" s="65">
        <f t="shared" si="17"/>
        <v>99.8</v>
      </c>
      <c r="AL7" s="65">
        <f t="shared" si="17"/>
        <v>94.6</v>
      </c>
      <c r="AM7" s="65">
        <f t="shared" si="17"/>
        <v>116.7</v>
      </c>
      <c r="AN7" s="65">
        <f t="shared" si="17"/>
        <v>96.7</v>
      </c>
      <c r="AO7" s="65">
        <f t="shared" si="17"/>
        <v>96.6</v>
      </c>
      <c r="AP7" s="65">
        <f t="shared" si="17"/>
        <v>97.2</v>
      </c>
      <c r="AQ7" s="65">
        <f t="shared" si="17"/>
        <v>96.9</v>
      </c>
      <c r="AR7" s="65">
        <f t="shared" si="17"/>
        <v>100.6</v>
      </c>
      <c r="AS7" s="65"/>
      <c r="AT7" s="65">
        <f>AT8</f>
        <v>82.9</v>
      </c>
      <c r="AU7" s="65">
        <f t="shared" ref="AU7:BC7" si="18">AU8</f>
        <v>82.8</v>
      </c>
      <c r="AV7" s="65">
        <f t="shared" si="18"/>
        <v>92.5</v>
      </c>
      <c r="AW7" s="65">
        <f t="shared" si="18"/>
        <v>87.2</v>
      </c>
      <c r="AX7" s="65">
        <f t="shared" si="18"/>
        <v>81.7</v>
      </c>
      <c r="AY7" s="65">
        <f t="shared" si="18"/>
        <v>84.2</v>
      </c>
      <c r="AZ7" s="65">
        <f t="shared" si="18"/>
        <v>83.9</v>
      </c>
      <c r="BA7" s="65">
        <f t="shared" si="18"/>
        <v>84</v>
      </c>
      <c r="BB7" s="65">
        <f t="shared" si="18"/>
        <v>84.3</v>
      </c>
      <c r="BC7" s="65">
        <f t="shared" si="18"/>
        <v>80.7</v>
      </c>
      <c r="BD7" s="65"/>
      <c r="BE7" s="65">
        <f>BE8</f>
        <v>190.5</v>
      </c>
      <c r="BF7" s="65">
        <f t="shared" ref="BF7:BN7" si="19">BF8</f>
        <v>186.2</v>
      </c>
      <c r="BG7" s="65">
        <f t="shared" si="19"/>
        <v>158.1</v>
      </c>
      <c r="BH7" s="65">
        <f t="shared" si="19"/>
        <v>180.2</v>
      </c>
      <c r="BI7" s="65">
        <f t="shared" si="19"/>
        <v>166.9</v>
      </c>
      <c r="BJ7" s="65">
        <f t="shared" si="19"/>
        <v>119.5</v>
      </c>
      <c r="BK7" s="65">
        <f t="shared" si="19"/>
        <v>116.9</v>
      </c>
      <c r="BL7" s="65">
        <f t="shared" si="19"/>
        <v>117.1</v>
      </c>
      <c r="BM7" s="65">
        <f t="shared" si="19"/>
        <v>120.5</v>
      </c>
      <c r="BN7" s="65">
        <f t="shared" si="19"/>
        <v>124.2</v>
      </c>
      <c r="BO7" s="65"/>
      <c r="BP7" s="65">
        <f>BP8</f>
        <v>58.3</v>
      </c>
      <c r="BQ7" s="65">
        <f t="shared" ref="BQ7:BY7" si="20">BQ8</f>
        <v>65.900000000000006</v>
      </c>
      <c r="BR7" s="65">
        <f t="shared" si="20"/>
        <v>73</v>
      </c>
      <c r="BS7" s="65">
        <f t="shared" si="20"/>
        <v>65.3</v>
      </c>
      <c r="BT7" s="65">
        <f t="shared" si="20"/>
        <v>62</v>
      </c>
      <c r="BU7" s="65">
        <f t="shared" si="20"/>
        <v>69.8</v>
      </c>
      <c r="BV7" s="65">
        <f t="shared" si="20"/>
        <v>69.7</v>
      </c>
      <c r="BW7" s="65">
        <f t="shared" si="20"/>
        <v>70.099999999999994</v>
      </c>
      <c r="BX7" s="65">
        <f t="shared" si="20"/>
        <v>70.400000000000006</v>
      </c>
      <c r="BY7" s="65">
        <f t="shared" si="20"/>
        <v>65.8</v>
      </c>
      <c r="BZ7" s="65"/>
      <c r="CA7" s="66">
        <f>CA8</f>
        <v>41417</v>
      </c>
      <c r="CB7" s="66">
        <f t="shared" ref="CB7:CJ7" si="21">CB8</f>
        <v>39671</v>
      </c>
      <c r="CC7" s="66">
        <f t="shared" si="21"/>
        <v>41254</v>
      </c>
      <c r="CD7" s="66">
        <f t="shared" si="21"/>
        <v>40685</v>
      </c>
      <c r="CE7" s="66">
        <f t="shared" si="21"/>
        <v>40519</v>
      </c>
      <c r="CF7" s="66">
        <f t="shared" si="21"/>
        <v>33492</v>
      </c>
      <c r="CG7" s="66">
        <f t="shared" si="21"/>
        <v>34136</v>
      </c>
      <c r="CH7" s="66">
        <f t="shared" si="21"/>
        <v>34924</v>
      </c>
      <c r="CI7" s="66">
        <f t="shared" si="21"/>
        <v>35788</v>
      </c>
      <c r="CJ7" s="66">
        <f t="shared" si="21"/>
        <v>37855</v>
      </c>
      <c r="CK7" s="65"/>
      <c r="CL7" s="66">
        <f>CL8</f>
        <v>7583</v>
      </c>
      <c r="CM7" s="66">
        <f t="shared" ref="CM7:CU7" si="22">CM8</f>
        <v>7613</v>
      </c>
      <c r="CN7" s="66">
        <f t="shared" si="22"/>
        <v>7816</v>
      </c>
      <c r="CO7" s="66">
        <f t="shared" si="22"/>
        <v>8524</v>
      </c>
      <c r="CP7" s="66">
        <f t="shared" si="22"/>
        <v>9582</v>
      </c>
      <c r="CQ7" s="66">
        <f t="shared" si="22"/>
        <v>9976</v>
      </c>
      <c r="CR7" s="66">
        <f t="shared" si="22"/>
        <v>10130</v>
      </c>
      <c r="CS7" s="66">
        <f t="shared" si="22"/>
        <v>10244</v>
      </c>
      <c r="CT7" s="66">
        <f t="shared" si="22"/>
        <v>10602</v>
      </c>
      <c r="CU7" s="66">
        <f t="shared" si="22"/>
        <v>11234</v>
      </c>
      <c r="CV7" s="65"/>
      <c r="CW7" s="65">
        <f>CW8</f>
        <v>68.599999999999994</v>
      </c>
      <c r="CX7" s="65">
        <f t="shared" ref="CX7:DF7" si="23">CX8</f>
        <v>73.5</v>
      </c>
      <c r="CY7" s="65">
        <f t="shared" si="23"/>
        <v>66.2</v>
      </c>
      <c r="CZ7" s="65">
        <f t="shared" si="23"/>
        <v>68.5</v>
      </c>
      <c r="DA7" s="65">
        <f t="shared" si="23"/>
        <v>71.900000000000006</v>
      </c>
      <c r="DB7" s="65">
        <f t="shared" si="23"/>
        <v>63.4</v>
      </c>
      <c r="DC7" s="65">
        <f t="shared" si="23"/>
        <v>63.4</v>
      </c>
      <c r="DD7" s="65">
        <f t="shared" si="23"/>
        <v>63.7</v>
      </c>
      <c r="DE7" s="65">
        <f t="shared" si="23"/>
        <v>63.3</v>
      </c>
      <c r="DF7" s="65">
        <f t="shared" si="23"/>
        <v>68.5</v>
      </c>
      <c r="DG7" s="65"/>
      <c r="DH7" s="65">
        <f>DH8</f>
        <v>13.4</v>
      </c>
      <c r="DI7" s="65">
        <f t="shared" ref="DI7:DQ7" si="24">DI8</f>
        <v>11.8</v>
      </c>
      <c r="DJ7" s="65">
        <f t="shared" si="24"/>
        <v>11.9</v>
      </c>
      <c r="DK7" s="65">
        <f t="shared" si="24"/>
        <v>12.7</v>
      </c>
      <c r="DL7" s="65">
        <f t="shared" si="24"/>
        <v>13.4</v>
      </c>
      <c r="DM7" s="65">
        <f t="shared" si="24"/>
        <v>18.7</v>
      </c>
      <c r="DN7" s="65">
        <f t="shared" si="24"/>
        <v>18.3</v>
      </c>
      <c r="DO7" s="65">
        <f t="shared" si="24"/>
        <v>17.7</v>
      </c>
      <c r="DP7" s="65">
        <f t="shared" si="24"/>
        <v>17.5</v>
      </c>
      <c r="DQ7" s="65">
        <f t="shared" si="24"/>
        <v>17.5</v>
      </c>
      <c r="DR7" s="65"/>
      <c r="DS7" s="65">
        <f>DS8</f>
        <v>67.8</v>
      </c>
      <c r="DT7" s="65">
        <f t="shared" ref="DT7:EB7" si="25">DT8</f>
        <v>70.099999999999994</v>
      </c>
      <c r="DU7" s="65">
        <f t="shared" si="25"/>
        <v>72.599999999999994</v>
      </c>
      <c r="DV7" s="65">
        <f t="shared" si="25"/>
        <v>72.2</v>
      </c>
      <c r="DW7" s="65">
        <f t="shared" si="25"/>
        <v>73.2</v>
      </c>
      <c r="DX7" s="65">
        <f t="shared" si="25"/>
        <v>52.5</v>
      </c>
      <c r="DY7" s="65">
        <f t="shared" si="25"/>
        <v>53.5</v>
      </c>
      <c r="DZ7" s="65">
        <f t="shared" si="25"/>
        <v>54.1</v>
      </c>
      <c r="EA7" s="65">
        <f t="shared" si="25"/>
        <v>54.6</v>
      </c>
      <c r="EB7" s="65">
        <f t="shared" si="25"/>
        <v>56.9</v>
      </c>
      <c r="EC7" s="65"/>
      <c r="ED7" s="65">
        <f>ED8</f>
        <v>77.900000000000006</v>
      </c>
      <c r="EE7" s="65">
        <f t="shared" ref="EE7:EM7" si="26">EE8</f>
        <v>82.3</v>
      </c>
      <c r="EF7" s="65">
        <f t="shared" si="26"/>
        <v>87.1</v>
      </c>
      <c r="EG7" s="65">
        <f t="shared" si="26"/>
        <v>80.3</v>
      </c>
      <c r="EH7" s="65">
        <f t="shared" si="26"/>
        <v>80.3</v>
      </c>
      <c r="EI7" s="65">
        <f t="shared" si="26"/>
        <v>69.7</v>
      </c>
      <c r="EJ7" s="65">
        <f t="shared" si="26"/>
        <v>71.3</v>
      </c>
      <c r="EK7" s="65">
        <f t="shared" si="26"/>
        <v>71.400000000000006</v>
      </c>
      <c r="EL7" s="65">
        <f t="shared" si="26"/>
        <v>71.7</v>
      </c>
      <c r="EM7" s="65">
        <f t="shared" si="26"/>
        <v>72.900000000000006</v>
      </c>
      <c r="EN7" s="65"/>
      <c r="EO7" s="66">
        <f>EO8</f>
        <v>40556803</v>
      </c>
      <c r="EP7" s="66">
        <f t="shared" ref="EP7:EX7" si="27">EP8</f>
        <v>40828331</v>
      </c>
      <c r="EQ7" s="66">
        <f t="shared" si="27"/>
        <v>40880376</v>
      </c>
      <c r="ER7" s="66">
        <f t="shared" si="27"/>
        <v>42434643</v>
      </c>
      <c r="ES7" s="66">
        <f t="shared" si="27"/>
        <v>43153134</v>
      </c>
      <c r="ET7" s="66">
        <f t="shared" si="27"/>
        <v>37752628</v>
      </c>
      <c r="EU7" s="66">
        <f t="shared" si="27"/>
        <v>39094598</v>
      </c>
      <c r="EV7" s="66">
        <f t="shared" si="27"/>
        <v>40683727</v>
      </c>
      <c r="EW7" s="66">
        <f t="shared" si="27"/>
        <v>41891213</v>
      </c>
      <c r="EX7" s="66">
        <f t="shared" si="27"/>
        <v>42806727</v>
      </c>
      <c r="EY7" s="66"/>
    </row>
    <row r="8" spans="1:155" s="67" customFormat="1" x14ac:dyDescent="0.15">
      <c r="A8" s="48"/>
      <c r="B8" s="68">
        <v>2020</v>
      </c>
      <c r="C8" s="68">
        <v>302040</v>
      </c>
      <c r="D8" s="68">
        <v>46</v>
      </c>
      <c r="E8" s="68">
        <v>6</v>
      </c>
      <c r="F8" s="68">
        <v>0</v>
      </c>
      <c r="G8" s="68">
        <v>1</v>
      </c>
      <c r="H8" s="68" t="s">
        <v>156</v>
      </c>
      <c r="I8" s="68" t="s">
        <v>157</v>
      </c>
      <c r="J8" s="68" t="s">
        <v>158</v>
      </c>
      <c r="K8" s="68" t="s">
        <v>159</v>
      </c>
      <c r="L8" s="68" t="s">
        <v>160</v>
      </c>
      <c r="M8" s="68" t="s">
        <v>161</v>
      </c>
      <c r="N8" s="68" t="s">
        <v>162</v>
      </c>
      <c r="O8" s="68" t="s">
        <v>163</v>
      </c>
      <c r="P8" s="68" t="s">
        <v>164</v>
      </c>
      <c r="Q8" s="69">
        <v>12</v>
      </c>
      <c r="R8" s="68" t="s">
        <v>165</v>
      </c>
      <c r="S8" s="68" t="s">
        <v>166</v>
      </c>
      <c r="T8" s="68" t="s">
        <v>167</v>
      </c>
      <c r="U8" s="69">
        <v>27240</v>
      </c>
      <c r="V8" s="69">
        <v>14675</v>
      </c>
      <c r="W8" s="68" t="s">
        <v>39</v>
      </c>
      <c r="X8" s="68" t="s">
        <v>168</v>
      </c>
      <c r="Y8" s="70" t="s">
        <v>169</v>
      </c>
      <c r="Z8" s="69">
        <v>153</v>
      </c>
      <c r="AA8" s="69" t="s">
        <v>39</v>
      </c>
      <c r="AB8" s="69" t="s">
        <v>39</v>
      </c>
      <c r="AC8" s="69" t="s">
        <v>39</v>
      </c>
      <c r="AD8" s="69">
        <v>4</v>
      </c>
      <c r="AE8" s="69">
        <v>157</v>
      </c>
      <c r="AF8" s="69">
        <v>126</v>
      </c>
      <c r="AG8" s="69" t="s">
        <v>39</v>
      </c>
      <c r="AH8" s="69">
        <v>126</v>
      </c>
      <c r="AI8" s="71">
        <v>93.7</v>
      </c>
      <c r="AJ8" s="71">
        <v>92.9</v>
      </c>
      <c r="AK8" s="71">
        <v>99.8</v>
      </c>
      <c r="AL8" s="71">
        <v>94.6</v>
      </c>
      <c r="AM8" s="71">
        <v>116.7</v>
      </c>
      <c r="AN8" s="71">
        <v>96.7</v>
      </c>
      <c r="AO8" s="71">
        <v>96.6</v>
      </c>
      <c r="AP8" s="71">
        <v>97.2</v>
      </c>
      <c r="AQ8" s="71">
        <v>96.9</v>
      </c>
      <c r="AR8" s="71">
        <v>100.6</v>
      </c>
      <c r="AS8" s="71">
        <v>102.5</v>
      </c>
      <c r="AT8" s="71">
        <v>82.9</v>
      </c>
      <c r="AU8" s="71">
        <v>82.8</v>
      </c>
      <c r="AV8" s="71">
        <v>92.5</v>
      </c>
      <c r="AW8" s="71">
        <v>87.2</v>
      </c>
      <c r="AX8" s="71">
        <v>81.7</v>
      </c>
      <c r="AY8" s="71">
        <v>84.2</v>
      </c>
      <c r="AZ8" s="71">
        <v>83.9</v>
      </c>
      <c r="BA8" s="71">
        <v>84</v>
      </c>
      <c r="BB8" s="71">
        <v>84.3</v>
      </c>
      <c r="BC8" s="71">
        <v>80.7</v>
      </c>
      <c r="BD8" s="71">
        <v>84.7</v>
      </c>
      <c r="BE8" s="72">
        <v>190.5</v>
      </c>
      <c r="BF8" s="72">
        <v>186.2</v>
      </c>
      <c r="BG8" s="72">
        <v>158.1</v>
      </c>
      <c r="BH8" s="72">
        <v>180.2</v>
      </c>
      <c r="BI8" s="72">
        <v>166.9</v>
      </c>
      <c r="BJ8" s="72">
        <v>119.5</v>
      </c>
      <c r="BK8" s="72">
        <v>116.9</v>
      </c>
      <c r="BL8" s="72">
        <v>117.1</v>
      </c>
      <c r="BM8" s="72">
        <v>120.5</v>
      </c>
      <c r="BN8" s="72">
        <v>124.2</v>
      </c>
      <c r="BO8" s="72">
        <v>69.3</v>
      </c>
      <c r="BP8" s="71">
        <v>58.3</v>
      </c>
      <c r="BQ8" s="71">
        <v>65.900000000000006</v>
      </c>
      <c r="BR8" s="71">
        <v>73</v>
      </c>
      <c r="BS8" s="71">
        <v>65.3</v>
      </c>
      <c r="BT8" s="71">
        <v>62</v>
      </c>
      <c r="BU8" s="71">
        <v>69.8</v>
      </c>
      <c r="BV8" s="71">
        <v>69.7</v>
      </c>
      <c r="BW8" s="71">
        <v>70.099999999999994</v>
      </c>
      <c r="BX8" s="71">
        <v>70.400000000000006</v>
      </c>
      <c r="BY8" s="71">
        <v>65.8</v>
      </c>
      <c r="BZ8" s="71">
        <v>67.2</v>
      </c>
      <c r="CA8" s="72">
        <v>41417</v>
      </c>
      <c r="CB8" s="72">
        <v>39671</v>
      </c>
      <c r="CC8" s="72">
        <v>41254</v>
      </c>
      <c r="CD8" s="72">
        <v>40685</v>
      </c>
      <c r="CE8" s="72">
        <v>40519</v>
      </c>
      <c r="CF8" s="72">
        <v>33492</v>
      </c>
      <c r="CG8" s="72">
        <v>34136</v>
      </c>
      <c r="CH8" s="72">
        <v>34924</v>
      </c>
      <c r="CI8" s="72">
        <v>35788</v>
      </c>
      <c r="CJ8" s="72">
        <v>37855</v>
      </c>
      <c r="CK8" s="71">
        <v>56733</v>
      </c>
      <c r="CL8" s="72">
        <v>7583</v>
      </c>
      <c r="CM8" s="72">
        <v>7613</v>
      </c>
      <c r="CN8" s="72">
        <v>7816</v>
      </c>
      <c r="CO8" s="72">
        <v>8524</v>
      </c>
      <c r="CP8" s="72">
        <v>9582</v>
      </c>
      <c r="CQ8" s="72">
        <v>9976</v>
      </c>
      <c r="CR8" s="72">
        <v>10130</v>
      </c>
      <c r="CS8" s="72">
        <v>10244</v>
      </c>
      <c r="CT8" s="72">
        <v>10602</v>
      </c>
      <c r="CU8" s="72">
        <v>11234</v>
      </c>
      <c r="CV8" s="71">
        <v>16778</v>
      </c>
      <c r="CW8" s="72">
        <v>68.599999999999994</v>
      </c>
      <c r="CX8" s="72">
        <v>73.5</v>
      </c>
      <c r="CY8" s="72">
        <v>66.2</v>
      </c>
      <c r="CZ8" s="72">
        <v>68.5</v>
      </c>
      <c r="DA8" s="72">
        <v>71.900000000000006</v>
      </c>
      <c r="DB8" s="72">
        <v>63.4</v>
      </c>
      <c r="DC8" s="72">
        <v>63.4</v>
      </c>
      <c r="DD8" s="72">
        <v>63.7</v>
      </c>
      <c r="DE8" s="72">
        <v>63.3</v>
      </c>
      <c r="DF8" s="72">
        <v>68.5</v>
      </c>
      <c r="DG8" s="72">
        <v>58.8</v>
      </c>
      <c r="DH8" s="72">
        <v>13.4</v>
      </c>
      <c r="DI8" s="72">
        <v>11.8</v>
      </c>
      <c r="DJ8" s="72">
        <v>11.9</v>
      </c>
      <c r="DK8" s="72">
        <v>12.7</v>
      </c>
      <c r="DL8" s="72">
        <v>13.4</v>
      </c>
      <c r="DM8" s="72">
        <v>18.7</v>
      </c>
      <c r="DN8" s="72">
        <v>18.3</v>
      </c>
      <c r="DO8" s="72">
        <v>17.7</v>
      </c>
      <c r="DP8" s="72">
        <v>17.5</v>
      </c>
      <c r="DQ8" s="72">
        <v>17.5</v>
      </c>
      <c r="DR8" s="72">
        <v>24.8</v>
      </c>
      <c r="DS8" s="71">
        <v>67.8</v>
      </c>
      <c r="DT8" s="71">
        <v>70.099999999999994</v>
      </c>
      <c r="DU8" s="71">
        <v>72.599999999999994</v>
      </c>
      <c r="DV8" s="71">
        <v>72.2</v>
      </c>
      <c r="DW8" s="71">
        <v>73.2</v>
      </c>
      <c r="DX8" s="71">
        <v>52.5</v>
      </c>
      <c r="DY8" s="71">
        <v>53.5</v>
      </c>
      <c r="DZ8" s="71">
        <v>54.1</v>
      </c>
      <c r="EA8" s="71">
        <v>54.6</v>
      </c>
      <c r="EB8" s="71">
        <v>56.9</v>
      </c>
      <c r="EC8" s="71">
        <v>54.8</v>
      </c>
      <c r="ED8" s="71">
        <v>77.900000000000006</v>
      </c>
      <c r="EE8" s="71">
        <v>82.3</v>
      </c>
      <c r="EF8" s="71">
        <v>87.1</v>
      </c>
      <c r="EG8" s="71">
        <v>80.3</v>
      </c>
      <c r="EH8" s="71">
        <v>80.3</v>
      </c>
      <c r="EI8" s="71">
        <v>69.7</v>
      </c>
      <c r="EJ8" s="71">
        <v>71.3</v>
      </c>
      <c r="EK8" s="71">
        <v>71.400000000000006</v>
      </c>
      <c r="EL8" s="71">
        <v>71.7</v>
      </c>
      <c r="EM8" s="71">
        <v>72.900000000000006</v>
      </c>
      <c r="EN8" s="71">
        <v>70.3</v>
      </c>
      <c r="EO8" s="72">
        <v>40556803</v>
      </c>
      <c r="EP8" s="72">
        <v>40828331</v>
      </c>
      <c r="EQ8" s="72">
        <v>40880376</v>
      </c>
      <c r="ER8" s="72">
        <v>42434643</v>
      </c>
      <c r="ES8" s="72">
        <v>43153134</v>
      </c>
      <c r="ET8" s="72">
        <v>37752628</v>
      </c>
      <c r="EU8" s="72">
        <v>39094598</v>
      </c>
      <c r="EV8" s="72">
        <v>40683727</v>
      </c>
      <c r="EW8" s="72">
        <v>41891213</v>
      </c>
      <c r="EX8" s="72">
        <v>42806727</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170</v>
      </c>
      <c r="C10" s="77" t="s">
        <v>171</v>
      </c>
      <c r="D10" s="77" t="s">
        <v>172</v>
      </c>
      <c r="E10" s="77" t="s">
        <v>173</v>
      </c>
      <c r="F10" s="77" t="s">
        <v>174</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2022-02-02T00:58:42Z</cp:lastPrinted>
  <dcterms:created xsi:type="dcterms:W3CDTF">2021-12-03T08:50:55Z</dcterms:created>
  <dcterms:modified xsi:type="dcterms:W3CDTF">2022-02-03T00:43:19Z</dcterms:modified>
  <cp:category/>
</cp:coreProperties>
</file>