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所属\経営管理部\経営企画課\経営企画課共有\財政係\財政係\１．各種調査\★公営企業会計関係\R3\20220106 ＜和歌山県大容量ファイルシステム＞公開通知 【【R4.2.4〆切】公営企業に係る経営比較分析表の分析等について（依頼）】 NO.172408\各課より\20220113　水道上田係長より\"/>
    </mc:Choice>
  </mc:AlternateContent>
  <workbookProtection workbookAlgorithmName="SHA-512" workbookHashValue="dubUamngg64/MZoXpCyAOlakMktVnAfXFxvSN7X6sb6sXpzHF+660vplUCNpriNR1H5qhnRUOGsKsJO3I4PkBw==" workbookSaltValue="K150i1QssbFb+6Y+05cl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<sst xmlns="http://schemas.openxmlformats.org/spreadsheetml/2006/main" count="228" uniqueCount="113">
  <si>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</si>
  <si>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</si>
  <si>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</si>
  <si>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</si>
  <si>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</si>
  <si>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</si>
  <si>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</si>
  <si>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</si>
  <si>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</si>
  <si>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</si>
  <si>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</si>
  <si>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</si>
  <si>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</si>
  <si>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</si>
  <si>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</si>
  <si>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</si>
  <si>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</si>
  <si>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</si>
  <si>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</si>
  <si>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</si>
  <si>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</si>
  <si>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</si>
  <si>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</si>
  <si>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</si>
  <si>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</si>
  <si>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</si>
  <si>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</si>
  <si>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</si>
  <si>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</si>
  <si>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</si>
  <si>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</si>
  <si>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</si>
  <si>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</si>
  <si>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</si>
  <si>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</si>
  <si>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</si>
  <si>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</si>
  <si>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</si>
  <si>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</si>
  <si>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</si>
  <si>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</si>
  <si>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</si>
  <si>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</si>
  <si>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</si>
  <si>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</si>
  <si>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</si>
  <si>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</si>
  <si>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</si>
  <si>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</si>
  <si>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</si>
  <si>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</si>
  <si>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</si>
  <si>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</si>
  <si>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</si>
  <si>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</si>
  <si>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</si>
  <si>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</si>
  <si>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</si>
  <si>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</si>
  <si>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</si>
  <si>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</si>
  <si>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</si>
  <si>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</si>
  <si>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</si>
  <si>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</si>
  <si>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</si>
  <si>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</si>
  <si>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</si>
  <si>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</si>
  <si>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</si>
  <si>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</si>
  <si>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</si>
  <si>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</si>
  <si>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</si>
  <si>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</si>
  <si>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</si>
  <si>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</si>
  <si>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</si>
  <si>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</si>
  <si>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</si>
  <si>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</si>
  <si>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</si>
  <si>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</si>
  <si>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</si>
  <si>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</si>
  <si>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</si>
  <si>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</si>
  <si>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</si>
  <si>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</si>
  <si>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</si>
  <si>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</si>
  <si>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</si>
  <si>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</si>
  <si>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</si>
  <si>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</si>
  <si>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</si>
  <si>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</si>
  <si>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</si>
  <si>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</si>
  <si>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</si>
  <si>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</si>
  <si>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</si>
  <si>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</si>
  <si>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</si>
  <si>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</si>
  <si>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</si>
  <si>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</si>
  <si>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</si>
  <si>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</si>
  <si>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</si>
  <si>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t>
    </r>
    <r>
      <rPr>
        <b/>
        <sz val="10"/>
        <rFont val="ＭＳ ゴシック"/>
        <family val="3"/>
        <charset val="128"/>
      </rPr>
      <t>経常収支比率</t>
    </r>
    <r>
      <rPr>
        <sz val="10"/>
        <rFont val="ＭＳ ゴシック"/>
        <family val="3"/>
        <charset val="128"/>
      </rPr>
      <t>】
　給水収益で維持管理費用などの経常経費が賄えており、類似団体の平均値より高い。これは平成29年度に水道料金を改定し値上げしたためである。
【</t>
    </r>
    <r>
      <rPr>
        <b/>
        <sz val="10"/>
        <rFont val="ＭＳ ゴシック"/>
        <family val="3"/>
        <charset val="128"/>
      </rPr>
      <t>流動比率</t>
    </r>
    <r>
      <rPr>
        <sz val="10"/>
        <rFont val="ＭＳ ゴシック"/>
        <family val="3"/>
        <charset val="128"/>
      </rPr>
      <t>】
　100%を超えており支払能力は維持できている。
【</t>
    </r>
    <r>
      <rPr>
        <b/>
        <sz val="10"/>
        <rFont val="ＭＳ ゴシック"/>
        <family val="3"/>
        <charset val="128"/>
      </rPr>
      <t>企業債残高対給水収益比率</t>
    </r>
    <r>
      <rPr>
        <sz val="10"/>
        <rFont val="ＭＳ ゴシック"/>
        <family val="3"/>
        <charset val="128"/>
      </rPr>
      <t>】
　企業債は、基幹管路更新事業を行っているため継続して借入れているが償還額が上回っている。給水収益は、新型コロナウイルス感染症による経済対策として３ヵ月水道料金を減免したため減少し、その結果、企業債残高対給水収益比率は大きく増加した。
【</t>
    </r>
    <r>
      <rPr>
        <b/>
        <sz val="10"/>
        <rFont val="ＭＳ ゴシック"/>
        <family val="3"/>
        <charset val="128"/>
      </rPr>
      <t>料金回収率</t>
    </r>
    <r>
      <rPr>
        <sz val="10"/>
        <rFont val="ＭＳ ゴシック"/>
        <family val="3"/>
        <charset val="128"/>
      </rPr>
      <t>】
　前年に比べ大きく減少し、類似団体の平均を下回ったが、これは、水道料金の減免よるもので、本年度のみの結果と考えられる。近年は、給水にかかる費用を給水収益で賄うことができており、これは平成29年度の水道料金値上げが主な要因である。
【</t>
    </r>
    <r>
      <rPr>
        <b/>
        <sz val="10"/>
        <rFont val="ＭＳ ゴシック"/>
        <family val="3"/>
        <charset val="128"/>
      </rPr>
      <t>給水原価</t>
    </r>
    <r>
      <rPr>
        <sz val="10"/>
        <rFont val="ＭＳ ゴシック"/>
        <family val="3"/>
        <charset val="128"/>
      </rPr>
      <t>】
　類似団体の平均よりも低い水準で推移している。今後も業務委託を継続するなど経費節減を図り、この水準を維持できるように努めていく。
【</t>
    </r>
    <r>
      <rPr>
        <b/>
        <sz val="10"/>
        <rFont val="ＭＳ ゴシック"/>
        <family val="3"/>
        <charset val="128"/>
      </rPr>
      <t>施設利用率</t>
    </r>
    <r>
      <rPr>
        <sz val="10"/>
        <rFont val="ＭＳ ゴシック"/>
        <family val="3"/>
        <charset val="128"/>
      </rPr>
      <t>】
　類似団体の平均値よりも高く、60%前半を維持しているが、今後、使用水量の減少により減少傾向が見込まれ､施設等の更新時には適正規模の検討が必要になる｡
【</t>
    </r>
    <r>
      <rPr>
        <b/>
        <sz val="10"/>
        <rFont val="ＭＳ ゴシック"/>
        <family val="3"/>
        <charset val="128"/>
      </rPr>
      <t>有収率</t>
    </r>
    <r>
      <rPr>
        <sz val="10"/>
        <rFont val="ＭＳ ゴシック"/>
        <family val="3"/>
        <charset val="128"/>
      </rPr>
      <t>】
 平成29年度以降は、配水管からの漏水等が起因となり大幅に下回っている。現在漏水調査や管路更新を行っており、漏水の抑制に努め、有収率低下の改善が必要である。</t>
    </r>
    <rPh sb="1" eb="3">
      <t>ケイジョウ</t>
    </rPh>
    <rPh sb="3" eb="5">
      <t>シュウシ</t>
    </rPh>
    <rPh sb="5" eb="7">
      <t>ヒリツ</t>
    </rPh>
    <rPh sb="24" eb="26">
      <t>ケイジョウ</t>
    </rPh>
    <rPh sb="45" eb="46">
      <t>タカ</t>
    </rPh>
    <rPh sb="66" eb="68">
      <t>ネア</t>
    </rPh>
    <rPh sb="79" eb="81">
      <t>リュウドウ</t>
    </rPh>
    <rPh sb="81" eb="83">
      <t>ヒリツ</t>
    </rPh>
    <rPh sb="91" eb="92">
      <t>コ</t>
    </rPh>
    <rPh sb="96" eb="98">
      <t>シハラ</t>
    </rPh>
    <rPh sb="98" eb="100">
      <t>ノウリョク</t>
    </rPh>
    <rPh sb="101" eb="103">
      <t>イジ</t>
    </rPh>
    <rPh sb="111" eb="113">
      <t>キギョウ</t>
    </rPh>
    <rPh sb="113" eb="114">
      <t>サイ</t>
    </rPh>
    <rPh sb="114" eb="116">
      <t>ザンダカ</t>
    </rPh>
    <rPh sb="116" eb="117">
      <t>タイ</t>
    </rPh>
    <rPh sb="117" eb="119">
      <t>キュウスイ</t>
    </rPh>
    <rPh sb="119" eb="121">
      <t>シュウエキ</t>
    </rPh>
    <rPh sb="121" eb="123">
      <t>ヒリツ</t>
    </rPh>
    <rPh sb="126" eb="128">
      <t>キギョウ</t>
    </rPh>
    <rPh sb="128" eb="129">
      <t>サイ</t>
    </rPh>
    <rPh sb="131" eb="133">
      <t>キカン</t>
    </rPh>
    <rPh sb="133" eb="135">
      <t>カンロ</t>
    </rPh>
    <rPh sb="135" eb="137">
      <t>コウシン</t>
    </rPh>
    <rPh sb="137" eb="139">
      <t>ジギョウ</t>
    </rPh>
    <rPh sb="140" eb="141">
      <t>オコナ</t>
    </rPh>
    <rPh sb="147" eb="149">
      <t>ケイゾク</t>
    </rPh>
    <rPh sb="151" eb="152">
      <t>カ</t>
    </rPh>
    <rPh sb="152" eb="153">
      <t>イ</t>
    </rPh>
    <rPh sb="158" eb="160">
      <t>ショウカン</t>
    </rPh>
    <rPh sb="160" eb="161">
      <t>ガク</t>
    </rPh>
    <rPh sb="162" eb="164">
      <t>ウワマワ</t>
    </rPh>
    <rPh sb="169" eb="171">
      <t>キュウスイ</t>
    </rPh>
    <rPh sb="171" eb="173">
      <t>シュウエキ</t>
    </rPh>
    <rPh sb="175" eb="177">
      <t>シンガタ</t>
    </rPh>
    <rPh sb="184" eb="187">
      <t>カンセンショウ</t>
    </rPh>
    <rPh sb="190" eb="192">
      <t>ケイザイ</t>
    </rPh>
    <rPh sb="192" eb="194">
      <t>タイサク</t>
    </rPh>
    <rPh sb="199" eb="200">
      <t>ゲツ</t>
    </rPh>
    <rPh sb="200" eb="202">
      <t>スイドウ</t>
    </rPh>
    <rPh sb="202" eb="204">
      <t>リョウキン</t>
    </rPh>
    <rPh sb="205" eb="207">
      <t>ゲンメン</t>
    </rPh>
    <rPh sb="211" eb="213">
      <t>ゲンショウ</t>
    </rPh>
    <rPh sb="217" eb="219">
      <t>ケッカ</t>
    </rPh>
    <rPh sb="233" eb="234">
      <t>オオ</t>
    </rPh>
    <rPh sb="236" eb="238">
      <t>ゾウカ</t>
    </rPh>
    <rPh sb="243" eb="245">
      <t>リョウキン</t>
    </rPh>
    <rPh sb="245" eb="247">
      <t>カイシュウ</t>
    </rPh>
    <rPh sb="247" eb="248">
      <t>リツ</t>
    </rPh>
    <rPh sb="251" eb="253">
      <t>ゼンネン</t>
    </rPh>
    <rPh sb="254" eb="255">
      <t>クラ</t>
    </rPh>
    <rPh sb="256" eb="257">
      <t>オオ</t>
    </rPh>
    <rPh sb="259" eb="261">
      <t>ゲンショウ</t>
    </rPh>
    <rPh sb="263" eb="265">
      <t>ルイジ</t>
    </rPh>
    <rPh sb="265" eb="267">
      <t>ダンタイ</t>
    </rPh>
    <rPh sb="268" eb="270">
      <t>ヘイキン</t>
    </rPh>
    <rPh sb="271" eb="273">
      <t>シタマワ</t>
    </rPh>
    <rPh sb="294" eb="297">
      <t>ホンネンド</t>
    </rPh>
    <rPh sb="300" eb="302">
      <t>ケッカ</t>
    </rPh>
    <rPh sb="303" eb="304">
      <t>カンガ</t>
    </rPh>
    <rPh sb="309" eb="311">
      <t>キンネン</t>
    </rPh>
    <rPh sb="356" eb="357">
      <t>オモ</t>
    </rPh>
    <rPh sb="358" eb="360">
      <t>ヨウイン</t>
    </rPh>
    <rPh sb="366" eb="368">
      <t>キュウスイ</t>
    </rPh>
    <rPh sb="368" eb="370">
      <t>ゲンカ</t>
    </rPh>
    <rPh sb="375" eb="377">
      <t>ダンタイ</t>
    </rPh>
    <rPh sb="398" eb="400">
      <t>ギョウム</t>
    </rPh>
    <rPh sb="400" eb="402">
      <t>イタク</t>
    </rPh>
    <rPh sb="403" eb="405">
      <t>ケイゾク</t>
    </rPh>
    <rPh sb="409" eb="411">
      <t>ケイヒ</t>
    </rPh>
    <rPh sb="411" eb="413">
      <t>セツゲン</t>
    </rPh>
    <rPh sb="414" eb="415">
      <t>ハカ</t>
    </rPh>
    <rPh sb="419" eb="421">
      <t>スイジュン</t>
    </rPh>
    <rPh sb="422" eb="424">
      <t>イジ</t>
    </rPh>
    <rPh sb="430" eb="431">
      <t>ツト</t>
    </rPh>
    <rPh sb="438" eb="440">
      <t>シセツ</t>
    </rPh>
    <rPh sb="440" eb="443">
      <t>リヨウリツ</t>
    </rPh>
    <rPh sb="463" eb="465">
      <t>ゼンハン</t>
    </rPh>
    <rPh sb="466" eb="468">
      <t>イジ</t>
    </rPh>
    <rPh sb="474" eb="476">
      <t>コンゴ</t>
    </rPh>
    <rPh sb="492" eb="494">
      <t>ミコ</t>
    </rPh>
    <rPh sb="522" eb="523">
      <t>ユウ</t>
    </rPh>
    <rPh sb="523" eb="525">
      <t>シュウリツ</t>
    </rPh>
    <rPh sb="528" eb="530">
      <t>ヘイセイ</t>
    </rPh>
    <rPh sb="532" eb="534">
      <t>ネンド</t>
    </rPh>
    <rPh sb="534" eb="536">
      <t>イコウ</t>
    </rPh>
    <rPh sb="538" eb="541">
      <t>ハイスイカン</t>
    </rPh>
    <rPh sb="544" eb="546">
      <t>ロウスイ</t>
    </rPh>
    <rPh sb="546" eb="547">
      <t>トウ</t>
    </rPh>
    <rPh sb="548" eb="550">
      <t>キイン</t>
    </rPh>
    <rPh sb="553" eb="555">
      <t>オオハバ</t>
    </rPh>
    <rPh sb="556" eb="558">
      <t>シタマワ</t>
    </rPh>
    <rPh sb="563" eb="565">
      <t>ゲンザイ</t>
    </rPh>
    <rPh sb="565" eb="567">
      <t>ロウスイ</t>
    </rPh>
    <rPh sb="567" eb="569">
      <t>チョウサ</t>
    </rPh>
    <rPh sb="575" eb="576">
      <t>オコナ</t>
    </rPh>
    <rPh sb="581" eb="583">
      <t>ロウスイ</t>
    </rPh>
    <rPh sb="584" eb="586">
      <t>ヨクセイ</t>
    </rPh>
    <rPh sb="587" eb="588">
      <t>ツト</t>
    </rPh>
    <rPh sb="592" eb="593">
      <t>リツ</t>
    </rPh>
    <rPh sb="593" eb="595">
      <t>テイカ</t>
    </rPh>
    <rPh sb="596" eb="598">
      <t>カイゼン</t>
    </rPh>
    <rPh sb="599" eb="601">
      <t>ヒツヨウ</t>
    </rPh>
    <phoneticPr fontId="4"/>
  </si>
  <si>
    <r>
      <t>【</t>
    </r>
    <r>
      <rPr>
        <b/>
        <sz val="10"/>
        <rFont val="ＭＳ ゴシック"/>
        <family val="3"/>
        <charset val="128"/>
      </rPr>
      <t>有形固定資産減価償却率</t>
    </r>
    <r>
      <rPr>
        <sz val="10"/>
        <rFont val="ＭＳ ゴシック"/>
        <family val="3"/>
        <charset val="128"/>
      </rPr>
      <t>】
　類似団体の水準より低いが、年々上昇し、老朽化が進行している。今後、老朽化する河南浄水場等の施設整備が必要となってくるため、効率的な投資計画を立案して事業を実施していく必要がある。
【</t>
    </r>
    <r>
      <rPr>
        <b/>
        <sz val="10"/>
        <rFont val="ＭＳ ゴシック"/>
        <family val="3"/>
        <charset val="128"/>
      </rPr>
      <t>管路経年化率</t>
    </r>
    <r>
      <rPr>
        <sz val="10"/>
        <rFont val="ＭＳ ゴシック"/>
        <family val="3"/>
        <charset val="128"/>
      </rPr>
      <t>】
　計画的な管路更新により、令和元年度から、類似団体の平均値を下回っている。しかしながら法定耐用年数を経過した管路を多く保有しており、昭和50年代に拡張した管路が更新期を迎えるため、今後も一定の経年化率が見込まれる。
【</t>
    </r>
    <r>
      <rPr>
        <b/>
        <sz val="10"/>
        <rFont val="ＭＳ ゴシック"/>
        <family val="3"/>
        <charset val="128"/>
      </rPr>
      <t>管路更新率</t>
    </r>
    <r>
      <rPr>
        <sz val="10"/>
        <rFont val="ＭＳ ゴシック"/>
        <family val="3"/>
        <charset val="128"/>
      </rPr>
      <t>】
　平成28年度までは類似団体の平均よりも低かったが、平成29年度から５か年計画で基幹管路の耐震化工事を進めており、令和２年度は類似団体の平均を上回った。</t>
    </r>
    <rPh sb="1" eb="3">
      <t>ユウケイ</t>
    </rPh>
    <rPh sb="3" eb="5">
      <t>コテイ</t>
    </rPh>
    <rPh sb="5" eb="7">
      <t>シサン</t>
    </rPh>
    <rPh sb="7" eb="9">
      <t>ゲンカ</t>
    </rPh>
    <rPh sb="9" eb="11">
      <t>ショウキャク</t>
    </rPh>
    <rPh sb="11" eb="12">
      <t>リツ</t>
    </rPh>
    <rPh sb="34" eb="37">
      <t>ロウキュウカ</t>
    </rPh>
    <rPh sb="38" eb="40">
      <t>シンコウ</t>
    </rPh>
    <rPh sb="58" eb="59">
      <t>トウ</t>
    </rPh>
    <rPh sb="89" eb="91">
      <t>ジギョウ</t>
    </rPh>
    <rPh sb="92" eb="94">
      <t>ジッシ</t>
    </rPh>
    <rPh sb="106" eb="108">
      <t>カンロ</t>
    </rPh>
    <rPh sb="108" eb="111">
      <t>ケイネンカ</t>
    </rPh>
    <rPh sb="111" eb="112">
      <t>リツ</t>
    </rPh>
    <rPh sb="115" eb="118">
      <t>ケイカクテキ</t>
    </rPh>
    <rPh sb="119" eb="121">
      <t>カンロ</t>
    </rPh>
    <rPh sb="121" eb="123">
      <t>コウシン</t>
    </rPh>
    <rPh sb="129" eb="130">
      <t>ガン</t>
    </rPh>
    <rPh sb="144" eb="145">
      <t>シタ</t>
    </rPh>
    <rPh sb="158" eb="159">
      <t>サダ</t>
    </rPh>
    <rPh sb="194" eb="196">
      <t>コウシン</t>
    </rPh>
    <rPh sb="204" eb="206">
      <t>コンゴ</t>
    </rPh>
    <rPh sb="207" eb="209">
      <t>イッテイ</t>
    </rPh>
    <rPh sb="210" eb="213">
      <t>ケイネンカ</t>
    </rPh>
    <rPh sb="213" eb="214">
      <t>リツ</t>
    </rPh>
    <rPh sb="215" eb="217">
      <t>ミコ</t>
    </rPh>
    <rPh sb="223" eb="225">
      <t>カンロ</t>
    </rPh>
    <rPh sb="225" eb="227">
      <t>コウシン</t>
    </rPh>
    <rPh sb="227" eb="228">
      <t>リツ</t>
    </rPh>
    <rPh sb="231" eb="233">
      <t>ヘイセイ</t>
    </rPh>
    <rPh sb="235" eb="237">
      <t>ネンド</t>
    </rPh>
    <rPh sb="250" eb="251">
      <t>ヒク</t>
    </rPh>
    <rPh sb="256" eb="258">
      <t>ヘイセイ</t>
    </rPh>
    <rPh sb="260" eb="262">
      <t>ネンド</t>
    </rPh>
    <rPh sb="266" eb="267">
      <t>ネン</t>
    </rPh>
    <rPh sb="267" eb="269">
      <t>ケイカク</t>
    </rPh>
    <rPh sb="270" eb="272">
      <t>キカン</t>
    </rPh>
    <rPh sb="272" eb="274">
      <t>カンロ</t>
    </rPh>
    <rPh sb="275" eb="278">
      <t>タイシンカ</t>
    </rPh>
    <rPh sb="278" eb="280">
      <t>コウジ</t>
    </rPh>
    <rPh sb="281" eb="282">
      <t>スス</t>
    </rPh>
    <rPh sb="301" eb="303">
      <t>ウワマワ</t>
    </rPh>
    <phoneticPr fontId="4"/>
  </si>
  <si>
    <t>　本市の状況は、人口減少により有収水量は減少傾向にあるものの、検針業務や料金徴収業務等を民間委託し、人員削減や事務の効率化に取り組み、それらの効果によって水道事業経営を維持してきた。また平成29年度の水道料金の値上げで経常収支が安定したことにより、交付金や企業債を利用しながら、本市の課題となっていた管路更新率の改善に着手し、令和２年度は、管路更新率が前年に比べ下がったものの、工事困難箇所に着手した。
　今後も、世代間の負担の公平性の観点から、健全性を損なわない範囲での企業債の活用を図り、料金や企業債以外の財源確保にも取り組み、基幹管路の更新・耐震化を着実に実施しながら、施設の更新にも着手できるよう努めていく。</t>
    <rPh sb="42" eb="43">
      <t>トウ</t>
    </rPh>
    <rPh sb="93" eb="95">
      <t>ヘイセイ</t>
    </rPh>
    <rPh sb="97" eb="99">
      <t>ネンド</t>
    </rPh>
    <rPh sb="100" eb="102">
      <t>スイドウ</t>
    </rPh>
    <rPh sb="102" eb="104">
      <t>リョウキン</t>
    </rPh>
    <rPh sb="105" eb="107">
      <t>ネア</t>
    </rPh>
    <rPh sb="109" eb="111">
      <t>ケイジョウ</t>
    </rPh>
    <rPh sb="111" eb="113">
      <t>シュウシ</t>
    </rPh>
    <rPh sb="114" eb="116">
      <t>アンテイ</t>
    </rPh>
    <rPh sb="124" eb="127">
      <t>コウフキン</t>
    </rPh>
    <rPh sb="128" eb="130">
      <t>キギョウ</t>
    </rPh>
    <rPh sb="130" eb="131">
      <t>サイ</t>
    </rPh>
    <rPh sb="132" eb="134">
      <t>リヨウ</t>
    </rPh>
    <rPh sb="156" eb="158">
      <t>カイゼン</t>
    </rPh>
    <rPh sb="159" eb="161">
      <t>チャクシュ</t>
    </rPh>
    <rPh sb="166" eb="168">
      <t>ネンド</t>
    </rPh>
    <rPh sb="170" eb="172">
      <t>カンロ</t>
    </rPh>
    <rPh sb="172" eb="174">
      <t>コウシン</t>
    </rPh>
    <rPh sb="174" eb="175">
      <t>リツ</t>
    </rPh>
    <rPh sb="176" eb="178">
      <t>ゼンネン</t>
    </rPh>
    <rPh sb="179" eb="180">
      <t>クラ</t>
    </rPh>
    <rPh sb="181" eb="182">
      <t>サ</t>
    </rPh>
    <rPh sb="189" eb="191">
      <t>コウジ</t>
    </rPh>
    <rPh sb="191" eb="193">
      <t>コンナン</t>
    </rPh>
    <rPh sb="193" eb="195">
      <t>カショ</t>
    </rPh>
    <rPh sb="196" eb="198">
      <t>チャクシュ</t>
    </rPh>
    <rPh sb="203" eb="205">
      <t>コンゴ</t>
    </rPh>
    <rPh sb="207" eb="210">
      <t>セダイカン</t>
    </rPh>
    <rPh sb="223" eb="226">
      <t>ケンゼンセイ</t>
    </rPh>
    <rPh sb="227" eb="228">
      <t>ソコ</t>
    </rPh>
    <rPh sb="232" eb="234">
      <t>ハンイ</t>
    </rPh>
    <rPh sb="243" eb="244">
      <t>ハカ</t>
    </rPh>
    <rPh sb="246" eb="248">
      <t>リョウキン</t>
    </rPh>
    <rPh sb="249" eb="251">
      <t>キギョウ</t>
    </rPh>
    <rPh sb="251" eb="252">
      <t>サイ</t>
    </rPh>
    <rPh sb="252" eb="254">
      <t>イガイ</t>
    </rPh>
    <rPh sb="255" eb="257">
      <t>ザイゲン</t>
    </rPh>
    <rPh sb="257" eb="259">
      <t>カクホ</t>
    </rPh>
    <rPh sb="261" eb="262">
      <t>ト</t>
    </rPh>
    <rPh sb="263" eb="264">
      <t>ク</t>
    </rPh>
    <rPh sb="266" eb="268">
      <t>キカン</t>
    </rPh>
    <rPh sb="268" eb="270">
      <t>カンロ</t>
    </rPh>
    <rPh sb="271" eb="273">
      <t>コウシン</t>
    </rPh>
    <rPh sb="274" eb="277">
      <t>タイシンカ</t>
    </rPh>
    <rPh sb="278" eb="280">
      <t>チャクジツ</t>
    </rPh>
    <rPh sb="281" eb="283">
      <t>ジッシ</t>
    </rPh>
    <rPh sb="288" eb="290">
      <t>シセツ</t>
    </rPh>
    <rPh sb="291" eb="293">
      <t>コウシン</t>
    </rPh>
    <rPh sb="295" eb="297">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</si>
</sst>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10" xfId="0" applyFont="1" applyBorder="1" applyAlignment="1" applyProtection="1">
      <alignment vertical="top" wrapText="1"/>
      <protection locked="0"/>
    </xf>
    <xf numFmtId="0" fontId="16" fillId="0" borderId="11" xfId="0" applyFont="1" applyBorder="1" applyAlignment="1" applyProtection="1">
      <alignment vertical="top" wrapText="1"/>
      <protection locked="0"/>
    </xf>
    <xf numFmtId="0" fontId="16" fillId="0" borderId="1" xfId="0" applyFont="1" applyBorder="1" applyAlignment="1" applyProtection="1">
      <alignment vertical="top" wrapText="1"/>
      <protection locked="0"/>
    </xf>
    <xf numFmtId="0" fontId="16" fillId="0" borderId="12" xfId="0" applyFont="1" applyBorder="1" applyAlignment="1" applyProtection="1">
      <alignmen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0.46</c:v>
                </c:pt>
                <c:pt idx="1">
                  <c:v>0.57999999999999996</c:v>
                </c:pt>
                <c:pt idx="2">
                  <c:v>0.9</c:v>
                </c:pt>
                <c:pt idx="3">
                  <c:v>1.1000000000000001</c:v>
                </c:pt>
                <c:pt idx="4">
                  <c:v>0.65</c:v>
                </c:pt>
              </c:numCache>
            </c:numRef>
          </c:val>
          <c:extLst>
            <c:ext xmlns:c16="http://schemas.microsoft.com/office/drawing/2014/chart" uri="{C3380CC4-5D6E-409C-BE32-E72D297353CC}">
              <c16:uniqueId val="{00000000-DAEE-416A-A476-BB11985C1F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DAEE-416A-A476-BB11985C1F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61.58</c:v>
                </c:pt>
                <c:pt idx="1">
                  <c:v>63.02</c:v>
                </c:pt>
                <c:pt idx="2">
                  <c:v>61.56</c:v>
                </c:pt>
                <c:pt idx="3">
                  <c:v>62.01</c:v>
                </c:pt>
                <c:pt idx="4">
                  <c:v>63.96</c:v>
                </c:pt>
              </c:numCache>
            </c:numRef>
          </c:val>
          <c:extLst>
            <c:ext xmlns:c16="http://schemas.microsoft.com/office/drawing/2014/chart" uri="{C3380CC4-5D6E-409C-BE32-E72D297353CC}">
              <c16:uniqueId val="{00000000-E69F-4856-8A1A-E85AB64A18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E69F-4856-8A1A-E85AB64A18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83.18</c:v>
                </c:pt>
                <c:pt idx="1">
                  <c:v>80.02</c:v>
                </c:pt>
                <c:pt idx="2">
                  <c:v>79.52</c:v>
                </c:pt>
                <c:pt idx="3">
                  <c:v>76.72</c:v>
                </c:pt>
                <c:pt idx="4">
                  <c:v>75.150000000000006</c:v>
                </c:pt>
              </c:numCache>
            </c:numRef>
          </c:val>
          <c:extLst>
            <c:ext xmlns:c16="http://schemas.microsoft.com/office/drawing/2014/chart" uri="{C3380CC4-5D6E-409C-BE32-E72D297353CC}">
              <c16:uniqueId val="{00000000-E1B6-4A62-A3DE-C9A9354FD1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1B6-4A62-A3DE-C9A9354FD1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107.81</c:v>
                </c:pt>
                <c:pt idx="1">
                  <c:v>127.02</c:v>
                </c:pt>
                <c:pt idx="2">
                  <c:v>128.75</c:v>
                </c:pt>
                <c:pt idx="3">
                  <c:v>128.68</c:v>
                </c:pt>
                <c:pt idx="4">
                  <c:v>126.03</c:v>
                </c:pt>
              </c:numCache>
            </c:numRef>
          </c:val>
          <c:extLst>
            <c:ext xmlns:c16="http://schemas.microsoft.com/office/drawing/2014/chart" uri="{C3380CC4-5D6E-409C-BE32-E72D297353CC}">
              <c16:uniqueId val="{00000000-9003-450F-A738-0B165D72FF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9003-450F-A738-0B165D72FF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46.05</c:v>
                </c:pt>
                <c:pt idx="1">
                  <c:v>47.46</c:v>
                </c:pt>
                <c:pt idx="2">
                  <c:v>47.92</c:v>
                </c:pt>
                <c:pt idx="3">
                  <c:v>48.28</c:v>
                </c:pt>
                <c:pt idx="4">
                  <c:v>48.86</c:v>
                </c:pt>
              </c:numCache>
            </c:numRef>
          </c:val>
          <c:extLst>
            <c:ext xmlns:c16="http://schemas.microsoft.com/office/drawing/2014/chart" uri="{C3380CC4-5D6E-409C-BE32-E72D297353CC}">
              <c16:uniqueId val="{00000000-ADE5-458D-ABE7-115FFCAE44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ADE5-458D-ABE7-115FFCAE44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15.56</c:v>
                </c:pt>
                <c:pt idx="1">
                  <c:v>16.62</c:v>
                </c:pt>
                <c:pt idx="2">
                  <c:v>17.93</c:v>
                </c:pt>
                <c:pt idx="3">
                  <c:v>16.149999999999999</c:v>
                </c:pt>
                <c:pt idx="4">
                  <c:v>16.16</c:v>
                </c:pt>
              </c:numCache>
            </c:numRef>
          </c:val>
          <c:extLst>
            <c:ext xmlns:c16="http://schemas.microsoft.com/office/drawing/2014/chart" uri="{C3380CC4-5D6E-409C-BE32-E72D297353CC}">
              <c16:uniqueId val="{00000000-AC1B-4FBE-A4BC-108ED410014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C1B-4FBE-A4BC-108ED410014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1A-4E23-A0E3-3A2378070F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A1A-4E23-A0E3-3A2378070F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209.82</c:v>
                </c:pt>
                <c:pt idx="1">
                  <c:v>239.23</c:v>
                </c:pt>
                <c:pt idx="2">
                  <c:v>228.62</c:v>
                </c:pt>
                <c:pt idx="3">
                  <c:v>278.7</c:v>
                </c:pt>
                <c:pt idx="4">
                  <c:v>321.69</c:v>
                </c:pt>
              </c:numCache>
            </c:numRef>
          </c:val>
          <c:extLst>
            <c:ext xmlns:c16="http://schemas.microsoft.com/office/drawing/2014/chart" uri="{C3380CC4-5D6E-409C-BE32-E72D297353CC}">
              <c16:uniqueId val="{00000000-34F1-4644-B98F-9FEB812239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4F1-4644-B98F-9FEB812239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437.32</c:v>
                </c:pt>
                <c:pt idx="1">
                  <c:v>349.54</c:v>
                </c:pt>
                <c:pt idx="2">
                  <c:v>345.86</c:v>
                </c:pt>
                <c:pt idx="3">
                  <c:v>344.81</c:v>
                </c:pt>
                <c:pt idx="4">
                  <c:v>439.29</c:v>
                </c:pt>
              </c:numCache>
            </c:numRef>
          </c:val>
          <c:extLst>
            <c:ext xmlns:c16="http://schemas.microsoft.com/office/drawing/2014/chart" uri="{C3380CC4-5D6E-409C-BE32-E72D297353CC}">
              <c16:uniqueId val="{00000000-315A-407B-9FAA-70A4E6FF28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15A-407B-9FAA-70A4E6FF28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106.8</c:v>
                </c:pt>
                <c:pt idx="1">
                  <c:v>126.77</c:v>
                </c:pt>
                <c:pt idx="2">
                  <c:v>128.18</c:v>
                </c:pt>
                <c:pt idx="3">
                  <c:v>127.33</c:v>
                </c:pt>
                <c:pt idx="4">
                  <c:v>91.84</c:v>
                </c:pt>
              </c:numCache>
            </c:numRef>
          </c:val>
          <c:extLst>
            <c:ext xmlns:c16="http://schemas.microsoft.com/office/drawing/2014/chart" uri="{C3380CC4-5D6E-409C-BE32-E72D297353CC}">
              <c16:uniqueId val="{00000000-E711-49D9-BA1D-A7611935AF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E711-49D9-BA1D-A7611935AF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96.24</c:v>
                </c:pt>
                <c:pt idx="1">
                  <c:v>97.66</c:v>
                </c:pt>
                <c:pt idx="2">
                  <c:v>98.63</c:v>
                </c:pt>
                <c:pt idx="3">
                  <c:v>99.51</c:v>
                </c:pt>
                <c:pt idx="4">
                  <c:v>104.41</c:v>
                </c:pt>
              </c:numCache>
            </c:numRef>
          </c:val>
          <c:extLst>
            <c:ext xmlns:c16="http://schemas.microsoft.com/office/drawing/2014/chart" uri="{C3380CC4-5D6E-409C-BE32-E72D297353CC}">
              <c16:uniqueId val="{00000000-7662-4B86-BBEF-53595B7AAD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662-4B86-BBEF-53595B7AAD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和歌山県　有田市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89" t="str">
        <f>データ!$M$6</f>
        <v>非設置</v>
      </c>
      <c r="AE8" s="89"/>
      <c r="AF8" s="89"/>
      <c r="AG8" s="89"/>
      <c r="AH8" s="89"/>
      <c r="AI8" s="89"/>
      <c r="AJ8" s="89"/>
      <c r="AK8" s="4"/>
      <c r="AL8" s="77">
        <f>データ!$R$6</f>
        <v>27240</v>
      </c>
      <c r="AM8" s="77"/>
      <c r="AN8" s="77"/>
      <c r="AO8" s="77"/>
      <c r="AP8" s="77"/>
      <c r="AQ8" s="77"/>
      <c r="AR8" s="77"/>
      <c r="AS8" s="77"/>
      <c r="AT8" s="73">
        <f>データ!$S$6</f>
        <v>36.83</v>
      </c>
      <c r="AU8" s="74"/>
      <c r="AV8" s="74"/>
      <c r="AW8" s="74"/>
      <c r="AX8" s="74"/>
      <c r="AY8" s="74"/>
      <c r="AZ8" s="74"/>
      <c r="BA8" s="74"/>
      <c r="BB8" s="76">
        <f>データ!$T$6</f>
        <v>739.61</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67.180000000000007</v>
      </c>
      <c r="J10" s="74"/>
      <c r="K10" s="74"/>
      <c r="L10" s="74"/>
      <c r="M10" s="74"/>
      <c r="N10" s="74"/>
      <c r="O10" s="75"/>
      <c r="P10" s="76">
        <f>データ!$P$6</f>
        <v>99.7</v>
      </c>
      <c r="Q10" s="76"/>
      <c r="R10" s="76"/>
      <c r="S10" s="76"/>
      <c r="T10" s="76"/>
      <c r="U10" s="76"/>
      <c r="V10" s="76"/>
      <c r="W10" s="77">
        <f>データ!$Q$6</f>
        <v>2552</v>
      </c>
      <c r="X10" s="77"/>
      <c r="Y10" s="77"/>
      <c r="Z10" s="77"/>
      <c r="AA10" s="77"/>
      <c r="AB10" s="77"/>
      <c r="AC10" s="77"/>
      <c r="AD10" s="2"/>
      <c r="AE10" s="2"/>
      <c r="AF10" s="2"/>
      <c r="AG10" s="2"/>
      <c r="AH10" s="4"/>
      <c r="AI10" s="4"/>
      <c r="AJ10" s="4"/>
      <c r="AK10" s="4"/>
      <c r="AL10" s="77">
        <f>データ!$U$6</f>
        <v>26976</v>
      </c>
      <c r="AM10" s="77"/>
      <c r="AN10" s="77"/>
      <c r="AO10" s="77"/>
      <c r="AP10" s="77"/>
      <c r="AQ10" s="77"/>
      <c r="AR10" s="77"/>
      <c r="AS10" s="77"/>
      <c r="AT10" s="73">
        <f>データ!$V$6</f>
        <v>19.27</v>
      </c>
      <c r="AU10" s="74"/>
      <c r="AV10" s="74"/>
      <c r="AW10" s="74"/>
      <c r="AX10" s="74"/>
      <c r="AY10" s="74"/>
      <c r="AZ10" s="74"/>
      <c r="BA10" s="74"/>
      <c r="BB10" s="76">
        <f>データ!$W$6</f>
        <v>1399.9</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111</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ayP7ssefLT5w1u1YFSY6vtZX475mXLp22YlaUX8OUbH6wuTAgilXgkgHTrEX4ZSbq1wvG4z4qrx8Zh3i/sb7A==" saltValue="XvfXA0OTwRsnS4Ke/I2d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302040</v>
      </c>
      <c r="D6" s="34">
        <f t="shared" si="3"/>
        <v>46</v>
      </c>
      <c r="E6" s="34">
        <f t="shared" si="3"/>
        <v>1</v>
      </c>
      <c r="F6" s="34">
        <f t="shared" si="3"/>
        <v>0</v>
      </c>
      <c r="G6" s="34">
        <f t="shared" si="3"/>
        <v>1</v>
      </c>
      <c r="H6" s="34" t="str">
        <f t="shared" si="3"/>
        <v>和歌山県　有田市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67.180000000000007</v>
      </c>
      <c r="P6" s="35">
        <f t="shared" si="3"/>
        <v>99.7</v>
      </c>
      <c r="Q6" s="35">
        <f t="shared" si="3"/>
        <v>2552</v>
      </c>
      <c r="R6" s="35">
        <f t="shared" si="3"/>
        <v>27240</v>
      </c>
      <c r="S6" s="35">
        <f t="shared" si="3"/>
        <v>36.83</v>
      </c>
      <c r="T6" s="35">
        <f t="shared" si="3"/>
        <v>739.61</v>
      </c>
      <c r="U6" s="35">
        <f t="shared" si="3"/>
        <v>26976</v>
      </c>
      <c r="V6" s="35">
        <f t="shared" si="3"/>
        <v>19.27</v>
      </c>
      <c r="W6" s="35">
        <f t="shared" si="3"/>
        <v>1399.9</v>
      </c>
      <c r="X6" s="36">
        <f>IF(X7="",NA(),X7)</f>
        <v>107.81</v>
      </c>
      <c r="Y6" s="36">
        <f t="shared" ref="Y6:AG6" si="4">IF(Y7="",NA(),Y7)</f>
        <v>127.02</v>
      </c>
      <c r="Z6" s="36">
        <f t="shared" si="4"/>
        <v>128.75</v>
      </c>
      <c r="AA6" s="36">
        <f t="shared" si="4"/>
        <v>128.68</v>
      </c>
      <c r="AB6" s="36">
        <f t="shared" si="4"/>
        <v>126.03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209.82</v>
      </c>
      <c r="AU6" s="36">
        <f t="shared" ref="AU6:BC6" si="6">IF(AU7="",NA(),AU7)</f>
        <v>239.23</v>
      </c>
      <c r="AV6" s="36">
        <f t="shared" si="6"/>
        <v>228.62</v>
      </c>
      <c r="AW6" s="36">
        <f t="shared" si="6"/>
        <v>278.7</v>
      </c>
      <c r="AX6" s="36">
        <f t="shared" si="6"/>
        <v>321.69</v>
      </c>
      <c r="AY6" s="36">
        <f t="shared" si="6"/>
        <v>384.34</v>
      </c>
      <c r="AZ6" s="36">
        <f t="shared" si="6"/>
        <v>359.47</v>
      </c>
      <c r="BA6" s="36">
        <f t="shared" si="6"/>
        <v>369.69</v>
      </c>
      <c r="BB6" s="36">
        <f t="shared" si="6"/>
        <v>379.08</v>
      </c>
      <c r="BC6" s="36">
        <f t="shared" si="6"/>
        <v>367.55</v>
      </c>
      <c r="BD6" s="35" t="str">
        <f>IF(BD7="","",IF(BD7="-","【-】","【"&amp;SUBSTITUTE(TEXT(BD7,"#,##0.00"),"-","△")&amp;"】"))</f>
        <v>【260.31】</v>
      </c>
      <c r="BE6" s="36">
        <f>IF(BE7="",NA(),BE7)</f>
        <v>437.32</v>
      </c>
      <c r="BF6" s="36">
        <f t="shared" ref="BF6:BN6" si="7">IF(BF7="",NA(),BF7)</f>
        <v>349.54</v>
      </c>
      <c r="BG6" s="36">
        <f t="shared" si="7"/>
        <v>345.86</v>
      </c>
      <c r="BH6" s="36">
        <f t="shared" si="7"/>
        <v>344.81</v>
      </c>
      <c r="BI6" s="36">
        <f t="shared" si="7"/>
        <v>439.29</v>
      </c>
      <c r="BJ6" s="36">
        <f t="shared" si="7"/>
        <v>380.58</v>
      </c>
      <c r="BK6" s="36">
        <f t="shared" si="7"/>
        <v>401.79</v>
      </c>
      <c r="BL6" s="36">
        <f t="shared" si="7"/>
        <v>402.99</v>
      </c>
      <c r="BM6" s="36">
        <f t="shared" si="7"/>
        <v>398.98</v>
      </c>
      <c r="BN6" s="36">
        <f t="shared" si="7"/>
        <v>418.68</v>
      </c>
      <c r="BO6" s="35" t="str">
        <f>IF(BO7="","",IF(BO7="-","【-】","【"&amp;SUBSTITUTE(TEXT(BO7,"#,##0.00"),"-","△")&amp;"】"))</f>
        <v>【275.67】</v>
      </c>
      <c r="BP6" s="36">
        <f>IF(BP7="",NA(),BP7)</f>
        <v>106.8</v>
      </c>
      <c r="BQ6" s="36">
        <f t="shared" ref="BQ6:BY6" si="8">IF(BQ7="",NA(),BQ7)</f>
        <v>126.77</v>
      </c>
      <c r="BR6" s="36">
        <f t="shared" si="8"/>
        <v>128.18</v>
      </c>
      <c r="BS6" s="36">
        <f t="shared" si="8"/>
        <v>127.33</v>
      </c>
      <c r="BT6" s="36">
        <f t="shared" si="8"/>
        <v>91.84</v>
      </c>
      <c r="BU6" s="36">
        <f t="shared" si="8"/>
        <v>102.38</v>
      </c>
      <c r="BV6" s="36">
        <f t="shared" si="8"/>
        <v>100.12</v>
      </c>
      <c r="BW6" s="36">
        <f t="shared" si="8"/>
        <v>98.66</v>
      </c>
      <c r="BX6" s="36">
        <f t="shared" si="8"/>
        <v>98.64</v>
      </c>
      <c r="BY6" s="36">
        <f t="shared" si="8"/>
        <v>94.78</v>
      </c>
      <c r="BZ6" s="35" t="str">
        <f>IF(BZ7="","",IF(BZ7="-","【-】","【"&amp;SUBSTITUTE(TEXT(BZ7,"#,##0.00"),"-","△")&amp;"】"))</f>
        <v>【100.05】</v>
      </c>
      <c r="CA6" s="36">
        <f>IF(CA7="",NA(),CA7)</f>
        <v>96.24</v>
      </c>
      <c r="CB6" s="36">
        <f t="shared" ref="CB6:CJ6" si="9">IF(CB7="",NA(),CB7)</f>
        <v>97.66</v>
      </c>
      <c r="CC6" s="36">
        <f t="shared" si="9"/>
        <v>98.63</v>
      </c>
      <c r="CD6" s="36">
        <f t="shared" si="9"/>
        <v>99.51</v>
      </c>
      <c r="CE6" s="36">
        <f t="shared" si="9"/>
        <v>104.41</v>
      </c>
      <c r="CF6" s="36">
        <f t="shared" si="9"/>
        <v>168.67</v>
      </c>
      <c r="CG6" s="36">
        <f t="shared" si="9"/>
        <v>174.97</v>
      </c>
      <c r="CH6" s="36">
        <f t="shared" si="9"/>
        <v>178.59</v>
      </c>
      <c r="CI6" s="36">
        <f t="shared" si="9"/>
        <v>178.92</v>
      </c>
      <c r="CJ6" s="36">
        <f t="shared" si="9"/>
        <v>181.3</v>
      </c>
      <c r="CK6" s="35" t="str">
        <f>IF(CK7="","",IF(CK7="-","【-】","【"&amp;SUBSTITUTE(TEXT(CK7,"#,##0.00"),"-","△")&amp;"】"))</f>
        <v>【166.40】</v>
      </c>
      <c r="CL6" s="36">
        <f>IF(CL7="",NA(),CL7)</f>
        <v>61.58</v>
      </c>
      <c r="CM6" s="36">
        <f t="shared" ref="CM6:CU6" si="10">IF(CM7="",NA(),CM7)</f>
        <v>63.02</v>
      </c>
      <c r="CN6" s="36">
        <f t="shared" si="10"/>
        <v>61.56</v>
      </c>
      <c r="CO6" s="36">
        <f t="shared" si="10"/>
        <v>62.01</v>
      </c>
      <c r="CP6" s="36">
        <f t="shared" si="10"/>
        <v>63.96</v>
      </c>
      <c r="CQ6" s="36">
        <f t="shared" si="10"/>
        <v>54.92</v>
      </c>
      <c r="CR6" s="36">
        <f t="shared" si="10"/>
        <v>55.63</v>
      </c>
      <c r="CS6" s="36">
        <f t="shared" si="10"/>
        <v>55.03</v>
      </c>
      <c r="CT6" s="36">
        <f t="shared" si="10"/>
        <v>55.14</v>
      </c>
      <c r="CU6" s="36">
        <f t="shared" si="10"/>
        <v>55.89</v>
      </c>
      <c r="CV6" s="35" t="str">
        <f>IF(CV7="","",IF(CV7="-","【-】","【"&amp;SUBSTITUTE(TEXT(CV7,"#,##0.00"),"-","△")&amp;"】"))</f>
        <v>【60.69】</v>
      </c>
      <c r="CW6" s="36">
        <f>IF(CW7="",NA(),CW7)</f>
        <v>83.18</v>
      </c>
      <c r="CX6" s="36">
        <f t="shared" ref="CX6:DF6" si="11">IF(CX7="",NA(),CX7)</f>
        <v>80.02</v>
      </c>
      <c r="CY6" s="36">
        <f t="shared" si="11"/>
        <v>79.52</v>
      </c>
      <c r="CZ6" s="36">
        <f t="shared" si="11"/>
        <v>76.72</v>
      </c>
      <c r="DA6" s="36">
        <f t="shared" si="11"/>
        <v>75.150000000000006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46.05</v>
      </c>
      <c r="DI6" s="36">
        <f t="shared" ref="DI6:DQ6" si="12">IF(DI7="",NA(),DI7)</f>
        <v>47.46</v>
      </c>
      <c r="DJ6" s="36">
        <f t="shared" si="12"/>
        <v>47.92</v>
      </c>
      <c r="DK6" s="36">
        <f t="shared" si="12"/>
        <v>48.28</v>
      </c>
      <c r="DL6" s="36">
        <f t="shared" si="12"/>
        <v>48.86</v>
      </c>
      <c r="DM6" s="36">
        <f t="shared" si="12"/>
        <v>48.49</v>
      </c>
      <c r="DN6" s="36">
        <f t="shared" si="12"/>
        <v>48.05</v>
      </c>
      <c r="DO6" s="36">
        <f t="shared" si="12"/>
        <v>48.87</v>
      </c>
      <c r="DP6" s="36">
        <f t="shared" si="12"/>
        <v>49.92</v>
      </c>
      <c r="DQ6" s="36">
        <f t="shared" si="12"/>
        <v>50.63</v>
      </c>
      <c r="DR6" s="35" t="str">
        <f>IF(DR7="","",IF(DR7="-","【-】","【"&amp;SUBSTITUTE(TEXT(DR7,"#,##0.00"),"-","△")&amp;"】"))</f>
        <v>【50.19】</v>
      </c>
      <c r="DS6" s="36">
        <f>IF(DS7="",NA(),DS7)</f>
        <v>15.56</v>
      </c>
      <c r="DT6" s="36">
        <f t="shared" ref="DT6:EB6" si="13">IF(DT7="",NA(),DT7)</f>
        <v>16.62</v>
      </c>
      <c r="DU6" s="36">
        <f t="shared" si="13"/>
        <v>17.93</v>
      </c>
      <c r="DV6" s="36">
        <f t="shared" si="13"/>
        <v>16.149999999999999</v>
      </c>
      <c r="DW6" s="36">
        <f t="shared" si="13"/>
        <v>16.16</v>
      </c>
      <c r="DX6" s="36">
        <f t="shared" si="13"/>
        <v>12.79</v>
      </c>
      <c r="DY6" s="36">
        <f t="shared" si="13"/>
        <v>13.39</v>
      </c>
      <c r="DZ6" s="36">
        <f t="shared" si="13"/>
        <v>14.85</v>
      </c>
      <c r="EA6" s="36">
        <f t="shared" si="13"/>
        <v>16.88</v>
      </c>
      <c r="EB6" s="36">
        <f t="shared" si="13"/>
        <v>18.28</v>
      </c>
      <c r="EC6" s="35" t="str">
        <f>IF(EC7="","",IF(EC7="-","【-】","【"&amp;SUBSTITUTE(TEXT(EC7,"#,##0.00"),"-","△")&amp;"】"))</f>
        <v>【20.63】</v>
      </c>
      <c r="ED6" s="36">
        <f>IF(ED7="",NA(),ED7)</f>
        <v>0.46</v>
      </c>
      <c r="EE6" s="36">
        <f t="shared" ref="EE6:EM6" si="14">IF(EE7="",NA(),EE7)</f>
        <v>0.57999999999999996</v>
      </c>
      <c r="EF6" s="36">
        <f t="shared" si="14"/>
        <v>0.9</v>
      </c>
      <c r="EG6" s="36">
        <f t="shared" si="14"/>
        <v>1.1000000000000001</v>
      </c>
      <c r="EH6" s="36">
        <f t="shared" si="14"/>
        <v>0.65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302040</v>
      </c>
      <c r="D7" s="38">
        <v>46</v>
      </c>
      <c r="E7" s="38">
        <v>1</v>
      </c>
      <c r="F7" s="38">
        <v>0</v>
      </c>
      <c r="G7" s="38">
        <v>1</v>
      </c>
      <c r="H7" s="38" t="s">
        <v>93</v>
      </c>
      <c r="I7" s="38" t="s">
        <v>94</v>
      </c>
      <c r="J7" s="38" t="s">
        <v>95</v>
      </c>
      <c r="K7" s="38" t="s">
        <v>96</v>
      </c>
      <c r="L7" s="38" t="s">
        <v>97</v>
      </c>
      <c r="M7" s="38" t="s">
        <v>98</v>
      </c>
      <c r="N7" s="39" t="s">
        <v>99</v>
      </c>
      <c r="O7" s="39">
        <v>67.180000000000007</v>
      </c>
      <c r="P7" s="39">
        <v>99.7</v>
      </c>
      <c r="Q7" s="39">
        <v>2552</v>
      </c>
      <c r="R7" s="39">
        <v>27240</v>
      </c>
      <c r="S7" s="39">
        <v>36.83</v>
      </c>
      <c r="T7" s="39">
        <v>739.61</v>
      </c>
      <c r="U7" s="39">
        <v>26976</v>
      </c>
      <c r="V7" s="39">
        <v>19.27</v>
      </c>
      <c r="W7" s="39">
        <v>1399.9</v>
      </c>
      <c r="X7" s="39">
        <v>107.81</v>
      </c>
      <c r="Y7" s="39">
        <v>127.02</v>
      </c>
      <c r="Z7" s="39">
        <v>128.75</v>
      </c>
      <c r="AA7" s="39">
        <v>128.68</v>
      </c>
      <c r="AB7" s="39">
        <v>126.03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209.82</v>
      </c>
      <c r="AU7" s="39">
        <v>239.23</v>
      </c>
      <c r="AV7" s="39">
        <v>228.62</v>
      </c>
      <c r="AW7" s="39">
        <v>278.7</v>
      </c>
      <c r="AX7" s="39">
        <v>321.69</v>
      </c>
      <c r="AY7" s="39">
        <v>384.34</v>
      </c>
      <c r="AZ7" s="39">
        <v>359.47</v>
      </c>
      <c r="BA7" s="39">
        <v>369.69</v>
      </c>
      <c r="BB7" s="39">
        <v>379.08</v>
      </c>
      <c r="BC7" s="39">
        <v>367.55</v>
      </c>
      <c r="BD7" s="39">
        <v>260.31</v>
      </c>
      <c r="BE7" s="39">
        <v>437.32</v>
      </c>
      <c r="BF7" s="39">
        <v>349.54</v>
      </c>
      <c r="BG7" s="39">
        <v>345.86</v>
      </c>
      <c r="BH7" s="39">
        <v>344.81</v>
      </c>
      <c r="BI7" s="39">
        <v>439.29</v>
      </c>
      <c r="BJ7" s="39">
        <v>380.58</v>
      </c>
      <c r="BK7" s="39">
        <v>401.79</v>
      </c>
      <c r="BL7" s="39">
        <v>402.99</v>
      </c>
      <c r="BM7" s="39">
        <v>398.98</v>
      </c>
      <c r="BN7" s="39">
        <v>418.68</v>
      </c>
      <c r="BO7" s="39">
        <v>275.67</v>
      </c>
      <c r="BP7" s="39">
        <v>106.8</v>
      </c>
      <c r="BQ7" s="39">
        <v>126.77</v>
      </c>
      <c r="BR7" s="39">
        <v>128.18</v>
      </c>
      <c r="BS7" s="39">
        <v>127.33</v>
      </c>
      <c r="BT7" s="39">
        <v>91.84</v>
      </c>
      <c r="BU7" s="39">
        <v>102.38</v>
      </c>
      <c r="BV7" s="39">
        <v>100.12</v>
      </c>
      <c r="BW7" s="39">
        <v>98.66</v>
      </c>
      <c r="BX7" s="39">
        <v>98.64</v>
      </c>
      <c r="BY7" s="39">
        <v>94.78</v>
      </c>
      <c r="BZ7" s="39">
        <v>100.05</v>
      </c>
      <c r="CA7" s="39">
        <v>96.24</v>
      </c>
      <c r="CB7" s="39">
        <v>97.66</v>
      </c>
      <c r="CC7" s="39">
        <v>98.63</v>
      </c>
      <c r="CD7" s="39">
        <v>99.51</v>
      </c>
      <c r="CE7" s="39">
        <v>104.41</v>
      </c>
      <c r="CF7" s="39">
        <v>168.67</v>
      </c>
      <c r="CG7" s="39">
        <v>174.97</v>
      </c>
      <c r="CH7" s="39">
        <v>178.59</v>
      </c>
      <c r="CI7" s="39">
        <v>178.92</v>
      </c>
      <c r="CJ7" s="39">
        <v>181.3</v>
      </c>
      <c r="CK7" s="39">
        <v>166.4</v>
      </c>
      <c r="CL7" s="39">
        <v>61.58</v>
      </c>
      <c r="CM7" s="39">
        <v>63.02</v>
      </c>
      <c r="CN7" s="39">
        <v>61.56</v>
      </c>
      <c r="CO7" s="39">
        <v>62.01</v>
      </c>
      <c r="CP7" s="39">
        <v>63.96</v>
      </c>
      <c r="CQ7" s="39">
        <v>54.92</v>
      </c>
      <c r="CR7" s="39">
        <v>55.63</v>
      </c>
      <c r="CS7" s="39">
        <v>55.03</v>
      </c>
      <c r="CT7" s="39">
        <v>55.14</v>
      </c>
      <c r="CU7" s="39">
        <v>55.89</v>
      </c>
      <c r="CV7" s="39">
        <v>60.69</v>
      </c>
      <c r="CW7" s="39">
        <v>83.18</v>
      </c>
      <c r="CX7" s="39">
        <v>80.02</v>
      </c>
      <c r="CY7" s="39">
        <v>79.52</v>
      </c>
      <c r="CZ7" s="39">
        <v>76.72</v>
      </c>
      <c r="DA7" s="39">
        <v>75.150000000000006</v>
      </c>
      <c r="DB7" s="39">
        <v>82.66</v>
      </c>
      <c r="DC7" s="39">
        <v>82.04</v>
      </c>
      <c r="DD7" s="39">
        <v>81.900000000000006</v>
      </c>
      <c r="DE7" s="39">
        <v>81.39</v>
      </c>
      <c r="DF7" s="39">
        <v>81.27</v>
      </c>
      <c r="DG7" s="39">
        <v>89.82</v>
      </c>
      <c r="DH7" s="39">
        <v>46.05</v>
      </c>
      <c r="DI7" s="39">
        <v>47.46</v>
      </c>
      <c r="DJ7" s="39">
        <v>47.92</v>
      </c>
      <c r="DK7" s="39">
        <v>48.28</v>
      </c>
      <c r="DL7" s="39">
        <v>48.86</v>
      </c>
      <c r="DM7" s="39">
        <v>48.49</v>
      </c>
      <c r="DN7" s="39">
        <v>48.05</v>
      </c>
      <c r="DO7" s="39">
        <v>48.87</v>
      </c>
      <c r="DP7" s="39">
        <v>49.92</v>
      </c>
      <c r="DQ7" s="39">
        <v>50.63</v>
      </c>
      <c r="DR7" s="39">
        <v>50.19</v>
      </c>
      <c r="DS7" s="39">
        <v>15.56</v>
      </c>
      <c r="DT7" s="39">
        <v>16.62</v>
      </c>
      <c r="DU7" s="39">
        <v>17.93</v>
      </c>
      <c r="DV7" s="39">
        <v>16.149999999999999</v>
      </c>
      <c r="DW7" s="39">
        <v>16.16</v>
      </c>
      <c r="DX7" s="39">
        <v>12.79</v>
      </c>
      <c r="DY7" s="39">
        <v>13.39</v>
      </c>
      <c r="DZ7" s="39">
        <v>14.85</v>
      </c>
      <c r="EA7" s="39">
        <v>16.88</v>
      </c>
      <c r="EB7" s="39">
        <v>18.28</v>
      </c>
      <c r="EC7" s="39">
        <v>20.63</v>
      </c>
      <c r="ED7" s="39">
        <v>0.46</v>
      </c>
      <c r="EE7" s="39">
        <v>0.57999999999999996</v>
      </c>
      <c r="EF7" s="39">
        <v>0.9</v>
      </c>
      <c r="EG7" s="39">
        <v>1.1000000000000001</v>
      </c>
      <c r="EH7" s="39">
        <v>0.65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2022-01-12T01:31:01Z</cp:lastPrinted>
  <dcterms:created xsi:type="dcterms:W3CDTF">2021-12-03T06:54:31Z</dcterms:created>
  <dcterms:modified xsi:type="dcterms:W3CDTF">2022-02-02T00:36:02Z</dcterms:modified>
  <cp:category/>
</cp:coreProperties>
</file>