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まちづくり課\★公園緑地係\★総括（庁内外調査関係）【Ｋ0】\R3年度\庁内\財政課\20220106_【R424〆切】公営企業に係る経営比較分析表の分析等について（依頼）】_NO172408\02_経営比較分析表（各団体分）\02_経営比較分析表（各団体分）\03_橋本市\"/>
    </mc:Choice>
  </mc:AlternateContent>
  <workbookProtection workbookAlgorithmName="SHA-512" workbookHashValue="JoB6kOnBFMcP0RnE8mx/1bpvAnM87vIu90Ug1o9jKua8YvDL+siqtzwQL0R0KFbXuxJvyTOt13YholPGU3QT0w==" workbookSaltValue="CZMAubKoywWpCMCtnZagLg==" workbookSpinCount="100000" lockStructure="1"/>
  <bookViews>
    <workbookView xWindow="0" yWindow="0" windowWidth="19200" windowHeight="114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BG30" i="4"/>
  <c r="LE76" i="4"/>
  <c r="BG51" i="4"/>
  <c r="AV76" i="4"/>
  <c r="KO51" i="4"/>
  <c r="FX51" i="4"/>
  <c r="HP76" i="4"/>
  <c r="KO30" i="4"/>
  <c r="FX30" i="4"/>
  <c r="HA76" i="4"/>
  <c r="AN51" i="4"/>
  <c r="FE30" i="4"/>
  <c r="JV51" i="4"/>
  <c r="KP76" i="4"/>
  <c r="AN30" i="4"/>
  <c r="AG76" i="4"/>
  <c r="FE51" i="4"/>
  <c r="JV30" i="4"/>
  <c r="JC51" i="4"/>
  <c r="KA76" i="4"/>
  <c r="EL51" i="4"/>
  <c r="JC30" i="4"/>
  <c r="U30" i="4"/>
  <c r="GL76" i="4"/>
  <c r="U51" i="4"/>
  <c r="EL30" i="4"/>
  <c r="R76"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<sst xmlns="http://schemas.openxmlformats.org/spreadsheetml/2006/main" count="278" uniqueCount="136">
  <si>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</si>
  <si>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</si>
  <si>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</si>
  <si>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</si>
  <si>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</si>
  <si>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</si>
  <si>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</si>
  <si>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</si>
  <si>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</si>
  <si>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</si>
  <si>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</si>
  <si>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</si>
  <si>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</si>
  <si>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</si>
  <si>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</si>
  <si>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</si>
  <si>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</si>
  <si>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</si>
  <si>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</si>
  <si>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</si>
  <si>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</si>
  <si>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</si>
  <si>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</si>
  <si>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</si>
  <si>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</si>
  <si>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</si>
  <si>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</si>
  <si>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</si>
  <si>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</si>
  <si>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</si>
  <si>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</si>
  <si>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</si>
  <si>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</si>
  <si>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</si>
  <si>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</si>
  <si>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</si>
  <si>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</si>
  <si>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</si>
  <si>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</si>
  <si>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</si>
  <si>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</si>
  <si>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</si>
  <si>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</si>
  <si>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</si>
  <si>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</si>
  <si>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</si>
  <si>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</si>
  <si>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</si>
  <si>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</si>
  <si>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</si>
  <si>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</si>
  <si>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</si>
  <si>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</si>
  <si>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</si>
  <si>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</si>
  <si>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</si>
  <si>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</si>
  <si>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</si>
  <si>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</si>
  <si>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</si>
  <si>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</si>
  <si>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</si>
  <si>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</si>
  <si>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</si>
  <si>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</si>
  <si>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</si>
  <si>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</si>
  <si>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</si>
  <si>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</si>
  <si>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</si>
  <si>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</si>
  <si>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</si>
  <si>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</si>
  <si>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</si>
  <si>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</si>
  <si>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</si>
  <si>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</si>
  <si>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</si>
  <si>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</si>
  <si>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</si>
  <si>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</si>
  <si>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</si>
  <si>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</si>
  <si>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</si>
  <si>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</si>
  <si>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</si>
  <si>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</si>
  <si>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</si>
  <si>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</si>
  <si>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</si>
  <si>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</si>
  <si>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</si>
  <si>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</si>
  <si>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</si>
  <si>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</si>
  <si>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</si>
  <si>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</si>
  <si>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</si>
  <si>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</si>
  <si>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</si>
  <si>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</si>
  <si>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</si>
  <si>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</si>
  <si>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</si>
  <si>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</si>
  <si>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</si>
  <si>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</si>
  <si>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</si>
  <si>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</si>
  <si>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</si>
  <si>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</si>
  <si>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</si>
  <si>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</si>
  <si>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</si>
  <si>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</si>
  <si>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橋本市</t>
  </si>
  <si>
    <t>橋本駅前駐車場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</si>
  <si>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</si>
  <si>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</si>
  <si>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</si>
  <si>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</si>
  <si>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</si>
  <si>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</si>
  <si>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</si>
  <si>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</si>
  <si>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</si>
  <si>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</si>
  <si>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</si>
  <si>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</si>
  <si>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</si>
  <si>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</si>
  <si>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</si>
  <si>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GOP比率⑤EBITDAについて、駐車場の利用者の減により収入が前年度を下回ったことにより減少している。今後、健全な経営を続けていくために駅前駐車場の利用者増に向けた駅前の活性化、ＰＲ活動や駐車場料金の改正等検討する必要がある。</t>
    <rPh sb="104" eb="106">
      <t>カツドウ</t>
    </rPh>
    <phoneticPr fontId="5"/>
  </si>
  <si>
    <t>累積欠損や債務残高もないが、設備は耐用年数を超え、故障が発生してきているため、令和２年度に大規模な改修工事を行った。</t>
    <rPh sb="39" eb="41">
      <t>レイワ</t>
    </rPh>
    <rPh sb="45" eb="48">
      <t>ダイキボ</t>
    </rPh>
    <rPh sb="49" eb="51">
      <t>カイシュウ</t>
    </rPh>
    <rPh sb="51" eb="53">
      <t>コウジ</t>
    </rPh>
    <rPh sb="54" eb="55">
      <t>オコナ</t>
    </rPh>
    <phoneticPr fontId="5"/>
  </si>
  <si>
    <t>当該駐車場は隣接している橋本駅や周辺施設に一時的に利用する方への駐車場である。令和２年度は駐車場利用者の減により収入が前年度を下回ったが、当該駐車場の利用目的としては適正と判断できる。</t>
    <rPh sb="39" eb="41">
      <t>レイワ</t>
    </rPh>
    <phoneticPr fontId="5"/>
  </si>
  <si>
    <t>当該駐車場は隣接している橋本駅や周辺施設に一時的に利用する方への駐車場である。令和２年度は駐車場利用者の減により収入が前年度を下回ったが、当該駐車場の利用目的としては適正と判断できる。
施設の老朽化に伴い令和２年度に大規模な改修工事を行ったが、健全な経営を続けていくためにも駐車場利用者が増えるよう駅前活性化や駐車場料金の見直し等検討する必要がある。</t>
    <rPh sb="39" eb="41">
      <t>レイワ</t>
    </rPh>
    <rPh sb="102" eb="104">
      <t>レイワ</t>
    </rPh>
    <rPh sb="105" eb="107">
      <t>ネンド</t>
    </rPh>
    <rPh sb="112" eb="114">
      <t>カイシュウ</t>
    </rPh>
    <rPh sb="114" eb="116">
      <t>コウジ</t>
    </rPh>
    <rPh sb="117" eb="11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</si>
</sst>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397.8</c:v>
                </c:pt>
                <c:pt idx="1">
                  <c:v>310.5</c:v>
                </c:pt>
                <c:pt idx="2">
                  <c:v>297.39999999999998</c:v>
                </c:pt>
                <c:pt idx="3">
                  <c:v>217.7</c:v>
                </c:pt>
                <c:pt idx="4">
                  <c:v>194.1</c:v>
                </c:pt>
              </c:numCache>
            </c:numRef>
          </c:val>
          <c:extLst>
            <c:ext xmlns:c16="http://schemas.microsoft.com/office/drawing/2014/chart" uri="{C3380CC4-5D6E-409C-BE32-E72D297353CC}">
              <c16:uniqueId val="{00000000-C025-4006-9BF4-6085109C8B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C025-4006-9BF4-6085109C8B6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90-4ED4-B07A-53C618E31FE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290-4ED4-B07A-53C618E31FE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82E-4928-B761-E38B841E285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2E-4928-B761-E38B841E285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E4-4580-B039-B45C2729AD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E4-4580-B039-B45C2729AD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14-4007-BBE4-4D9364F4C5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714-4007-BBE4-4D9364F4C5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B14-447D-8524-1AE5BFD91A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B14-447D-8524-1AE5BFD91A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127.3</c:v>
                </c:pt>
                <c:pt idx="1">
                  <c:v>109.1</c:v>
                </c:pt>
                <c:pt idx="2">
                  <c:v>68.8</c:v>
                </c:pt>
                <c:pt idx="3">
                  <c:v>100</c:v>
                </c:pt>
                <c:pt idx="4">
                  <c:v>72.7</c:v>
                </c:pt>
              </c:numCache>
            </c:numRef>
          </c:val>
          <c:extLst>
            <c:ext xmlns:c16="http://schemas.microsoft.com/office/drawing/2014/chart" uri="{C3380CC4-5D6E-409C-BE32-E72D297353CC}">
              <c16:uniqueId val="{00000000-59AF-4410-8C94-C5919BB09B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9AF-4410-8C94-C5919BB09BA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74.900000000000006</c:v>
                </c:pt>
                <c:pt idx="1">
                  <c:v>67.8</c:v>
                </c:pt>
                <c:pt idx="2">
                  <c:v>66.400000000000006</c:v>
                </c:pt>
                <c:pt idx="3">
                  <c:v>54</c:v>
                </c:pt>
                <c:pt idx="4">
                  <c:v>48.2</c:v>
                </c:pt>
              </c:numCache>
            </c:numRef>
          </c:val>
          <c:extLst>
            <c:ext xmlns:c16="http://schemas.microsoft.com/office/drawing/2014/chart" uri="{C3380CC4-5D6E-409C-BE32-E72D297353CC}">
              <c16:uniqueId val="{00000000-59A7-422D-A16E-68487FAACC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9A7-422D-A16E-68487FAACC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2382</c:v>
                </c:pt>
                <c:pt idx="1">
                  <c:v>1707</c:v>
                </c:pt>
                <c:pt idx="2">
                  <c:v>1791</c:v>
                </c:pt>
                <c:pt idx="3">
                  <c:v>1295</c:v>
                </c:pt>
                <c:pt idx="4">
                  <c:v>758</c:v>
                </c:pt>
              </c:numCache>
            </c:numRef>
          </c:val>
          <c:extLst>
            <c:ext xmlns:c16="http://schemas.microsoft.com/office/drawing/2014/chart" uri="{C3380CC4-5D6E-409C-BE32-E72D297353CC}">
              <c16:uniqueId val="{00000000-7F5B-4AE7-B1D9-AC4096F46B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F5B-4AE7-B1D9-AC4096F46BF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和歌山県橋本市　橋本駅前駐車場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397.8</v>
      </c>
      <c r="V31" s="118"/>
      <c r="W31" s="118"/>
      <c r="X31" s="118"/>
      <c r="Y31" s="118"/>
      <c r="Z31" s="118"/>
      <c r="AA31" s="118"/>
      <c r="AB31" s="118"/>
      <c r="AC31" s="118"/>
      <c r="AD31" s="118"/>
      <c r="AE31" s="118"/>
      <c r="AF31" s="118"/>
      <c r="AG31" s="118"/>
      <c r="AH31" s="118"/>
      <c r="AI31" s="118"/>
      <c r="AJ31" s="118"/>
      <c r="AK31" s="118"/>
      <c r="AL31" s="118"/>
      <c r="AM31" s="118"/>
      <c r="AN31" s="118">
        <f>データ!Z7</f>
        <v>310.5</v>
      </c>
      <c r="AO31" s="118"/>
      <c r="AP31" s="118"/>
      <c r="AQ31" s="118"/>
      <c r="AR31" s="118"/>
      <c r="AS31" s="118"/>
      <c r="AT31" s="118"/>
      <c r="AU31" s="118"/>
      <c r="AV31" s="118"/>
      <c r="AW31" s="118"/>
      <c r="AX31" s="118"/>
      <c r="AY31" s="118"/>
      <c r="AZ31" s="118"/>
      <c r="BA31" s="118"/>
      <c r="BB31" s="118"/>
      <c r="BC31" s="118"/>
      <c r="BD31" s="118"/>
      <c r="BE31" s="118"/>
      <c r="BF31" s="118"/>
      <c r="BG31" s="118">
        <f>データ!AA7</f>
        <v>297.39999999999998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217.7</v>
      </c>
      <c r="CA31" s="118"/>
      <c r="CB31" s="118"/>
      <c r="CC31" s="118"/>
      <c r="CD31" s="118"/>
      <c r="CE31" s="118"/>
      <c r="CF31" s="118"/>
      <c r="CG31" s="118"/>
      <c r="CH31" s="118"/>
      <c r="CI31" s="118"/>
      <c r="CJ31" s="118"/>
      <c r="CK31" s="118"/>
      <c r="CL31" s="118"/>
      <c r="CM31" s="118"/>
      <c r="CN31" s="118"/>
      <c r="CO31" s="118"/>
      <c r="CP31" s="118"/>
      <c r="CQ31" s="118"/>
      <c r="CR31" s="118"/>
      <c r="CS31" s="118">
        <f>データ!AC7</f>
        <v>194.1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127.3</v>
      </c>
      <c r="JD31" s="120"/>
      <c r="JE31" s="120"/>
      <c r="JF31" s="120"/>
      <c r="JG31" s="120"/>
      <c r="JH31" s="120"/>
      <c r="JI31" s="120"/>
      <c r="JJ31" s="120"/>
      <c r="JK31" s="120"/>
      <c r="JL31" s="120"/>
      <c r="JM31" s="120"/>
      <c r="JN31" s="120"/>
      <c r="JO31" s="120"/>
      <c r="JP31" s="120"/>
      <c r="JQ31" s="120"/>
      <c r="JR31" s="120"/>
      <c r="JS31" s="120"/>
      <c r="JT31" s="120"/>
      <c r="JU31" s="121"/>
      <c r="JV31" s="119">
        <f>データ!DL7</f>
        <v>109.1</v>
      </c>
      <c r="JW31" s="120"/>
      <c r="JX31" s="120"/>
      <c r="JY31" s="120"/>
      <c r="JZ31" s="120"/>
      <c r="KA31" s="120"/>
      <c r="KB31" s="120"/>
      <c r="KC31" s="120"/>
      <c r="KD31" s="120"/>
      <c r="KE31" s="120"/>
      <c r="KF31" s="120"/>
      <c r="KG31" s="120"/>
      <c r="KH31" s="120"/>
      <c r="KI31" s="120"/>
      <c r="KJ31" s="120"/>
      <c r="KK31" s="120"/>
      <c r="KL31" s="120"/>
      <c r="KM31" s="120"/>
      <c r="KN31" s="121"/>
      <c r="KO31" s="119">
        <f>データ!DM7</f>
        <v>68.8</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72.7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74.900000000000006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67.8</v>
      </c>
      <c r="FF52" s="118"/>
      <c r="FG52" s="118"/>
      <c r="FH52" s="118"/>
      <c r="FI52" s="118"/>
      <c r="FJ52" s="118"/>
      <c r="FK52" s="118"/>
      <c r="FL52" s="118"/>
      <c r="FM52" s="118"/>
      <c r="FN52" s="118"/>
      <c r="FO52" s="118"/>
      <c r="FP52" s="118"/>
      <c r="FQ52" s="118"/>
      <c r="FR52" s="118"/>
      <c r="FS52" s="118"/>
      <c r="FT52" s="118"/>
      <c r="FU52" s="118"/>
      <c r="FV52" s="118"/>
      <c r="FW52" s="118"/>
      <c r="FX52" s="118">
        <f>データ!BH7</f>
        <v>66.400000000000006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54</v>
      </c>
      <c r="GR52" s="118"/>
      <c r="GS52" s="118"/>
      <c r="GT52" s="118"/>
      <c r="GU52" s="118"/>
      <c r="GV52" s="118"/>
      <c r="GW52" s="118"/>
      <c r="GX52" s="118"/>
      <c r="GY52" s="118"/>
      <c r="GZ52" s="118"/>
      <c r="HA52" s="118"/>
      <c r="HB52" s="118"/>
      <c r="HC52" s="118"/>
      <c r="HD52" s="118"/>
      <c r="HE52" s="118"/>
      <c r="HF52" s="118"/>
      <c r="HG52" s="118"/>
      <c r="HH52" s="118"/>
      <c r="HI52" s="118"/>
      <c r="HJ52" s="118">
        <f>データ!BJ7</f>
        <v>48.2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2382</v>
      </c>
      <c r="JD52" s="125"/>
      <c r="JE52" s="125"/>
      <c r="JF52" s="125"/>
      <c r="JG52" s="125"/>
      <c r="JH52" s="125"/>
      <c r="JI52" s="125"/>
      <c r="JJ52" s="125"/>
      <c r="JK52" s="125"/>
      <c r="JL52" s="125"/>
      <c r="JM52" s="125"/>
      <c r="JN52" s="125"/>
      <c r="JO52" s="125"/>
      <c r="JP52" s="125"/>
      <c r="JQ52" s="125"/>
      <c r="JR52" s="125"/>
      <c r="JS52" s="125"/>
      <c r="JT52" s="125"/>
      <c r="JU52" s="125"/>
      <c r="JV52" s="125">
        <f>データ!BR7</f>
        <v>1707</v>
      </c>
      <c r="JW52" s="125"/>
      <c r="JX52" s="125"/>
      <c r="JY52" s="125"/>
      <c r="JZ52" s="125"/>
      <c r="KA52" s="125"/>
      <c r="KB52" s="125"/>
      <c r="KC52" s="125"/>
      <c r="KD52" s="125"/>
      <c r="KE52" s="125"/>
      <c r="KF52" s="125"/>
      <c r="KG52" s="125"/>
      <c r="KH52" s="125"/>
      <c r="KI52" s="125"/>
      <c r="KJ52" s="125"/>
      <c r="KK52" s="125"/>
      <c r="KL52" s="125"/>
      <c r="KM52" s="125"/>
      <c r="KN52" s="125"/>
      <c r="KO52" s="125">
        <f>データ!BS7</f>
        <v>1791</v>
      </c>
      <c r="KP52" s="125"/>
      <c r="KQ52" s="125"/>
      <c r="KR52" s="125"/>
      <c r="KS52" s="125"/>
      <c r="KT52" s="125"/>
      <c r="KU52" s="125"/>
      <c r="KV52" s="125"/>
      <c r="KW52" s="125"/>
      <c r="KX52" s="125"/>
      <c r="KY52" s="125"/>
      <c r="KZ52" s="125"/>
      <c r="LA52" s="125"/>
      <c r="LB52" s="125"/>
      <c r="LC52" s="125"/>
      <c r="LD52" s="125"/>
      <c r="LE52" s="125"/>
      <c r="LF52" s="125"/>
      <c r="LG52" s="125"/>
      <c r="LH52" s="125">
        <f>データ!BT7</f>
        <v>1295</v>
      </c>
      <c r="LI52" s="125"/>
      <c r="LJ52" s="125"/>
      <c r="LK52" s="125"/>
      <c r="LL52" s="125"/>
      <c r="LM52" s="125"/>
      <c r="LN52" s="125"/>
      <c r="LO52" s="125"/>
      <c r="LP52" s="125"/>
      <c r="LQ52" s="125"/>
      <c r="LR52" s="125"/>
      <c r="LS52" s="125"/>
      <c r="LT52" s="125"/>
      <c r="LU52" s="125"/>
      <c r="LV52" s="125"/>
      <c r="LW52" s="125"/>
      <c r="LX52" s="125"/>
      <c r="LY52" s="125"/>
      <c r="LZ52" s="125"/>
      <c r="MA52" s="125">
        <f>データ!BU7</f>
        <v>758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fKGbs+9ncOpRwQGojPuLSXO4r9kmesOVgGjFAHbYxc6qYgU+uoUH+3/zM5yosPkFP42xAPxCgs8eyWGZ64nDg==" saltValue="Q2RGxoEVCRY2l6ZzrkiBr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90</v>
      </c>
      <c r="AW5" s="59" t="s">
        <v>102</v>
      </c>
      <c r="AX5" s="59" t="s">
        <v>103</v>
      </c>
      <c r="AY5" s="59" t="s">
        <v>105</v>
      </c>
      <c r="AZ5" s="59" t="s">
        <v>94</v>
      </c>
      <c r="BA5" s="59" t="s">
        <v>95</v>
      </c>
      <c r="BB5" s="59" t="s">
        <v>96</v>
      </c>
      <c r="BC5" s="59" t="s">
        <v>97</v>
      </c>
      <c r="BD5" s="59" t="s">
        <v>98</v>
      </c>
      <c r="BE5" s="59" t="s">
        <v>99</v>
      </c>
      <c r="BF5" s="59" t="s">
        <v>89</v>
      </c>
      <c r="BG5" s="59" t="s">
        <v>90</v>
      </c>
      <c r="BH5" s="59" t="s">
        <v>102</v>
      </c>
      <c r="BI5" s="59" t="s">
        <v>92</v>
      </c>
      <c r="BJ5" s="59" t="s">
        <v>93</v>
      </c>
      <c r="BK5" s="59" t="s">
        <v>94</v>
      </c>
      <c r="BL5" s="59" t="s">
        <v>95</v>
      </c>
      <c r="BM5" s="59" t="s">
        <v>96</v>
      </c>
      <c r="BN5" s="59" t="s">
        <v>97</v>
      </c>
      <c r="BO5" s="59" t="s">
        <v>98</v>
      </c>
      <c r="BP5" s="59" t="s">
        <v>99</v>
      </c>
      <c r="BQ5" s="59" t="s">
        <v>106</v>
      </c>
      <c r="BR5" s="59" t="s">
        <v>90</v>
      </c>
      <c r="BS5" s="59" t="s">
        <v>107</v>
      </c>
      <c r="BT5" s="59" t="s">
        <v>108</v>
      </c>
      <c r="BU5" s="59" t="s">
        <v>104</v>
      </c>
      <c r="BV5" s="59" t="s">
        <v>94</v>
      </c>
      <c r="BW5" s="59" t="s">
        <v>95</v>
      </c>
      <c r="BX5" s="59" t="s">
        <v>96</v>
      </c>
      <c r="BY5" s="59" t="s">
        <v>97</v>
      </c>
      <c r="BZ5" s="59" t="s">
        <v>98</v>
      </c>
      <c r="CA5" s="59" t="s">
        <v>99</v>
      </c>
      <c r="CB5" s="59" t="s">
        <v>89</v>
      </c>
      <c r="CC5" s="59" t="s">
        <v>101</v>
      </c>
      <c r="CD5" s="59" t="s">
        <v>91</v>
      </c>
      <c r="CE5" s="59" t="s">
        <v>92</v>
      </c>
      <c r="CF5" s="59" t="s">
        <v>104</v>
      </c>
      <c r="CG5" s="59" t="s">
        <v>94</v>
      </c>
      <c r="CH5" s="59" t="s">
        <v>95</v>
      </c>
      <c r="CI5" s="59" t="s">
        <v>96</v>
      </c>
      <c r="CJ5" s="59" t="s">
        <v>97</v>
      </c>
      <c r="CK5" s="59" t="s">
        <v>98</v>
      </c>
      <c r="CL5" s="59" t="s">
        <v>99</v>
      </c>
      <c r="CM5" s="150"/>
      <c r="CN5" s="150"/>
      <c r="CO5" s="59" t="s">
        <v>106</v>
      </c>
      <c r="CP5" s="59" t="s">
        <v>90</v>
      </c>
      <c r="CQ5" s="59" t="s">
        <v>102</v>
      </c>
      <c r="CR5" s="59" t="s">
        <v>92</v>
      </c>
      <c r="CS5" s="59" t="s">
        <v>104</v>
      </c>
      <c r="CT5" s="59" t="s">
        <v>94</v>
      </c>
      <c r="CU5" s="59" t="s">
        <v>95</v>
      </c>
      <c r="CV5" s="59" t="s">
        <v>96</v>
      </c>
      <c r="CW5" s="59" t="s">
        <v>97</v>
      </c>
      <c r="CX5" s="59" t="s">
        <v>98</v>
      </c>
      <c r="CY5" s="59" t="s">
        <v>99</v>
      </c>
      <c r="CZ5" s="59" t="s">
        <v>106</v>
      </c>
      <c r="DA5" s="59" t="s">
        <v>101</v>
      </c>
      <c r="DB5" s="59" t="s">
        <v>107</v>
      </c>
      <c r="DC5" s="59" t="s">
        <v>92</v>
      </c>
      <c r="DD5" s="59" t="s">
        <v>104</v>
      </c>
      <c r="DE5" s="59" t="s">
        <v>94</v>
      </c>
      <c r="DF5" s="59" t="s">
        <v>95</v>
      </c>
      <c r="DG5" s="59" t="s">
        <v>96</v>
      </c>
      <c r="DH5" s="59" t="s">
        <v>97</v>
      </c>
      <c r="DI5" s="59" t="s">
        <v>98</v>
      </c>
      <c r="DJ5" s="59" t="s">
        <v>35</v>
      </c>
      <c r="DK5" s="59" t="s">
        <v>106</v>
      </c>
      <c r="DL5" s="59" t="s">
        <v>109</v>
      </c>
      <c r="DM5" s="59" t="s">
        <v>102</v>
      </c>
      <c r="DN5" s="59" t="s">
        <v>103</v>
      </c>
      <c r="DO5" s="59" t="s">
        <v>104</v>
      </c>
      <c r="DP5" s="59" t="s">
        <v>94</v>
      </c>
      <c r="DQ5" s="59" t="s">
        <v>95</v>
      </c>
      <c r="DR5" s="59" t="s">
        <v>96</v>
      </c>
      <c r="DS5" s="59" t="s">
        <v>97</v>
      </c>
      <c r="DT5" s="59" t="s">
        <v>98</v>
      </c>
      <c r="DU5" s="59" t="s">
        <v>99</v>
      </c>
    </row>
    <row r="6" spans="1:125" s="66" customFormat="1" x14ac:dyDescent="0.15">
      <c r="A6" s="49" t="s">
        <v>110</v>
      </c>
      <c r="B6" s="60">
        <f>B8</f>
        <v>2020</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駅</v>
      </c>
      <c r="T6" s="62" t="str">
        <f t="shared" si="1"/>
        <v>無</v>
      </c>
      <c r="U6" s="63">
        <f t="shared" si="1"/>
        <v>267</v>
      </c>
      <c r="V6" s="63">
        <f t="shared" si="1"/>
        <v>11</v>
      </c>
      <c r="W6" s="63">
        <f t="shared" si="1"/>
        <v>420</v>
      </c>
      <c r="X6" s="62" t="str">
        <f t="shared" si="1"/>
        <v>無</v>
      </c>
      <c r="Y6" s="64">
        <f>IF(Y8="-",NA(),Y8)</f>
        <v>397.8</v>
      </c>
      <c r="Z6" s="64">
        <f t="shared" ref="Z6:AH6" si="2">IF(Z8="-",NA(),Z8)</f>
        <v>310.5</v>
      </c>
      <c r="AA6" s="64">
        <f t="shared" si="2"/>
        <v>297.39999999999998</v>
      </c>
      <c r="AB6" s="64">
        <f t="shared" si="2"/>
        <v>217.7</v>
      </c>
      <c r="AC6" s="64">
        <f t="shared" si="2"/>
        <v>194.1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74.900000000000006</v>
      </c>
      <c r="BG6" s="64">
        <f t="shared" ref="BG6:BO6" si="5">IF(BG8="-",NA(),BG8)</f>
        <v>67.8</v>
      </c>
      <c r="BH6" s="64">
        <f t="shared" si="5"/>
        <v>66.400000000000006</v>
      </c>
      <c r="BI6" s="64">
        <f t="shared" si="5"/>
        <v>54</v>
      </c>
      <c r="BJ6" s="64">
        <f t="shared" si="5"/>
        <v>48.2</v>
      </c>
      <c r="BK6" s="64">
        <f t="shared" si="5"/>
        <v>34.700000000000003</v>
      </c>
      <c r="BL6" s="64">
        <f t="shared" si="5"/>
        <v>39.6</v>
      </c>
      <c r="BM6" s="64">
        <f t="shared" si="5"/>
        <v>29</v>
      </c>
      <c r="BN6" s="64">
        <f t="shared" si="5"/>
        <v>32.9</v>
      </c>
      <c r="BO6" s="64">
        <f t="shared" si="5"/>
        <v>-121.8</v>
      </c>
      <c r="BP6" s="61" t="str">
        <f>IF(BP8="-","",IF(BP8="-","【-】","【"&amp;SUBSTITUTE(TEXT(BP8,"#,##0.0"),"-","△")&amp;"】"))</f>
        <v>【△65.9】</v>
      </c>
      <c r="BQ6" s="65">
        <f>IF(BQ8="-",NA(),BQ8)</f>
        <v>2382</v>
      </c>
      <c r="BR6" s="65">
        <f t="shared" ref="BR6:BZ6" si="6">IF(BR8="-",NA(),BR8)</f>
        <v>1707</v>
      </c>
      <c r="BS6" s="65">
        <f t="shared" si="6"/>
        <v>1791</v>
      </c>
      <c r="BT6" s="65">
        <f t="shared" si="6"/>
        <v>1295</v>
      </c>
      <c r="BU6" s="65">
        <f t="shared" si="6"/>
        <v>758</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1628</v>
      </c>
      <c r="CN6" s="63">
        <f t="shared" si="7"/>
        <v>12000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127.3</v>
      </c>
      <c r="DL6" s="64">
        <f t="shared" ref="DL6:DT6" si="9">IF(DL8="-",NA(),DL8)</f>
        <v>109.1</v>
      </c>
      <c r="DM6" s="64">
        <f t="shared" si="9"/>
        <v>68.8</v>
      </c>
      <c r="DN6" s="64">
        <f t="shared" si="9"/>
        <v>100</v>
      </c>
      <c r="DO6" s="64">
        <f t="shared" si="9"/>
        <v>72.7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駅</v>
      </c>
      <c r="T7" s="62" t="str">
        <f t="shared" si="10"/>
        <v>無</v>
      </c>
      <c r="U7" s="63">
        <f t="shared" si="10"/>
        <v>267</v>
      </c>
      <c r="V7" s="63">
        <f t="shared" si="10"/>
        <v>11</v>
      </c>
      <c r="W7" s="63">
        <f t="shared" si="10"/>
        <v>420</v>
      </c>
      <c r="X7" s="62" t="str">
        <f t="shared" si="10"/>
        <v>無</v>
      </c>
      <c r="Y7" s="64">
        <f>Y8</f>
        <v>397.8</v>
      </c>
      <c r="Z7" s="64">
        <f t="shared" ref="Z7:AH7" si="11">Z8</f>
        <v>310.5</v>
      </c>
      <c r="AA7" s="64">
        <f t="shared" si="11"/>
        <v>297.39999999999998</v>
      </c>
      <c r="AB7" s="64">
        <f t="shared" si="11"/>
        <v>217.7</v>
      </c>
      <c r="AC7" s="64">
        <f t="shared" si="11"/>
        <v>194.1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74.900000000000006</v>
      </c>
      <c r="BG7" s="64">
        <f t="shared" ref="BG7:BO7" si="14">BG8</f>
        <v>67.8</v>
      </c>
      <c r="BH7" s="64">
        <f t="shared" si="14"/>
        <v>66.400000000000006</v>
      </c>
      <c r="BI7" s="64">
        <f t="shared" si="14"/>
        <v>54</v>
      </c>
      <c r="BJ7" s="64">
        <f t="shared" si="14"/>
        <v>48.2</v>
      </c>
      <c r="BK7" s="64">
        <f t="shared" si="14"/>
        <v>34.700000000000003</v>
      </c>
      <c r="BL7" s="64">
        <f t="shared" si="14"/>
        <v>39.6</v>
      </c>
      <c r="BM7" s="64">
        <f t="shared" si="14"/>
        <v>29</v>
      </c>
      <c r="BN7" s="64">
        <f t="shared" si="14"/>
        <v>32.9</v>
      </c>
      <c r="BO7" s="64">
        <f t="shared" si="14"/>
        <v>-121.8</v>
      </c>
      <c r="BP7" s="61"/>
      <c r="BQ7" s="65">
        <f>BQ8</f>
        <v>2382</v>
      </c>
      <c r="BR7" s="65">
        <f t="shared" ref="BR7:BZ7" si="15">BR8</f>
        <v>1707</v>
      </c>
      <c r="BS7" s="65">
        <f t="shared" si="15"/>
        <v>1791</v>
      </c>
      <c r="BT7" s="65">
        <f t="shared" si="15"/>
        <v>1295</v>
      </c>
      <c r="BU7" s="65">
        <f t="shared" si="15"/>
        <v>758</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1628</v>
      </c>
      <c r="CN7" s="63">
        <f>CN8</f>
        <v>12000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127.3</v>
      </c>
      <c r="DL7" s="64">
        <f t="shared" ref="DL7:DT7" si="17">DL8</f>
        <v>109.1</v>
      </c>
      <c r="DM7" s="64">
        <f t="shared" si="17"/>
        <v>68.8</v>
      </c>
      <c r="DN7" s="64">
        <f t="shared" si="17"/>
        <v>100</v>
      </c>
      <c r="DO7" s="64">
        <f t="shared" si="17"/>
        <v>72.7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302031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38</v>
      </c>
      <c r="S8" s="69" t="s">
        <v>125</v>
      </c>
      <c r="T8" s="69" t="s">
        <v>126</v>
      </c>
      <c r="U8" s="70">
        <v>267</v>
      </c>
      <c r="V8" s="70">
        <v>11</v>
      </c>
      <c r="W8" s="70">
        <v>420</v>
      </c>
      <c r="X8" s="69" t="s">
        <v>126</v>
      </c>
      <c r="Y8" s="71">
        <v>397.8</v>
      </c>
      <c r="Z8" s="71">
        <v>310.5</v>
      </c>
      <c r="AA8" s="71">
        <v>297.39999999999998</v>
      </c>
      <c r="AB8" s="71">
        <v>217.7</v>
      </c>
      <c r="AC8" s="71">
        <v>194.1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74.900000000000006</v>
      </c>
      <c r="BG8" s="71">
        <v>67.8</v>
      </c>
      <c r="BH8" s="71">
        <v>66.400000000000006</v>
      </c>
      <c r="BI8" s="71">
        <v>54</v>
      </c>
      <c r="BJ8" s="71">
        <v>48.2</v>
      </c>
      <c r="BK8" s="71">
        <v>34.700000000000003</v>
      </c>
      <c r="BL8" s="71">
        <v>39.6</v>
      </c>
      <c r="BM8" s="71">
        <v>29</v>
      </c>
      <c r="BN8" s="71">
        <v>32.9</v>
      </c>
      <c r="BO8" s="71">
        <v>-121.8</v>
      </c>
      <c r="BP8" s="68">
        <v>-65.900000000000006</v>
      </c>
      <c r="BQ8" s="72">
        <v>2382</v>
      </c>
      <c r="BR8" s="72">
        <v>1707</v>
      </c>
      <c r="BS8" s="72">
        <v>1791</v>
      </c>
      <c r="BT8" s="73">
        <v>1295</v>
      </c>
      <c r="BU8" s="73">
        <v>758</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1628</v>
      </c>
      <c r="CN8" s="70">
        <v>12000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127.3</v>
      </c>
      <c r="DL8" s="71">
        <v>109.1</v>
      </c>
      <c r="DM8" s="71">
        <v>68.8</v>
      </c>
      <c r="DN8" s="71">
        <v>100</v>
      </c>
      <c r="DO8" s="71">
        <v>72.7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2022-01-11T05:35:03Z</cp:lastPrinted>
  <dcterms:created xsi:type="dcterms:W3CDTF">2021-12-17T06:06:13Z</dcterms:created>
  <dcterms:modified xsi:type="dcterms:W3CDTF">2022-01-11T05:36:41Z</dcterms:modified>
  <cp:category/>
</cp:coreProperties>
</file>